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66925"/>
  <mc:AlternateContent xmlns:mc="http://schemas.openxmlformats.org/markup-compatibility/2006">
    <mc:Choice Requires="x15">
      <x15ac:absPath xmlns:x15ac="http://schemas.microsoft.com/office/spreadsheetml/2010/11/ac" url="https://universitetetitromso-my.sharepoint.com/personal/tkl014_uit_no/Documents/1 Projects/EBP-Nor/Data/Templates/"/>
    </mc:Choice>
  </mc:AlternateContent>
  <xr:revisionPtr revIDLastSave="1507" documentId="13_ncr:1_{F4D57A88-2018-1346-9F50-91C79DC38FE0}" xr6:coauthVersionLast="47" xr6:coauthVersionMax="47" xr10:uidLastSave="{86E7A628-17E2-A245-8461-C92DF19E550A}"/>
  <bookViews>
    <workbookView xWindow="-49900" yWindow="-10280" windowWidth="31080" windowHeight="28280" xr2:uid="{00000000-000D-0000-FFFF-FFFF00000000}"/>
  </bookViews>
  <sheets>
    <sheet name="Manifest form" sheetId="1" r:id="rId1"/>
    <sheet name="Info" sheetId="9" state="hidden" r:id="rId2"/>
    <sheet name="Target list" sheetId="2" state="hidden" r:id="rId3"/>
    <sheet name="Definitions" sheetId="3" r:id="rId4"/>
    <sheet name="TSV for Species DB" sheetId="8" state="hidden" r:id="rId5"/>
    <sheet name="Isolate raw" sheetId="6" state="hidden" r:id="rId6"/>
    <sheet name="Isolate export" sheetId="10" r:id="rId7"/>
    <sheet name="Specimen raw" sheetId="12" state="hidden" r:id="rId8"/>
    <sheet name="Specimen export" sheetId="7" r:id="rId9"/>
    <sheet name="Export info" sheetId="11" r:id="rId10"/>
  </sheets>
  <definedNames>
    <definedName name="_xlnm._FilterDatabase" localSheetId="2" hidden="1">'Target list'!$A$1:$F$128</definedName>
    <definedName name="_xlnm.Print_Area" localSheetId="1">Info!$A$1:$D$37</definedName>
    <definedName name="_xlnm.Print_Area" localSheetId="0">'Manifest form'!$A$1:$J$24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10" l="1"/>
  <c r="AJ2" i="10"/>
  <c r="AJ5" i="6"/>
  <c r="AJ4" i="10" s="1"/>
  <c r="AJ4" i="6"/>
  <c r="AJ3" i="6"/>
  <c r="I6" i="1"/>
  <c r="C5" i="8" s="1"/>
  <c r="G6" i="1"/>
  <c r="C4" i="8" s="1"/>
  <c r="E6" i="1"/>
  <c r="C3" i="8" s="1"/>
  <c r="M4" i="12"/>
  <c r="O4" i="7" s="1"/>
  <c r="M3" i="12"/>
  <c r="O3" i="7" s="1"/>
  <c r="M2" i="12"/>
  <c r="W4" i="12"/>
  <c r="C4" i="7" s="1"/>
  <c r="W3" i="12"/>
  <c r="C3" i="7" s="1"/>
  <c r="W2" i="12"/>
  <c r="C2" i="7" s="1"/>
  <c r="U4" i="12"/>
  <c r="W4" i="7" s="1"/>
  <c r="U3" i="12"/>
  <c r="W3" i="7" s="1"/>
  <c r="U2" i="12"/>
  <c r="W2" i="7" s="1"/>
  <c r="T4" i="12"/>
  <c r="V4" i="7" s="1"/>
  <c r="T3" i="12"/>
  <c r="V3" i="7" s="1"/>
  <c r="T2" i="12"/>
  <c r="V2" i="7" s="1"/>
  <c r="S4" i="12"/>
  <c r="U4" i="7" s="1"/>
  <c r="S3" i="12"/>
  <c r="U3" i="7" s="1"/>
  <c r="S2" i="12"/>
  <c r="U2" i="7" s="1"/>
  <c r="R4" i="12"/>
  <c r="T4" i="7" s="1"/>
  <c r="R3" i="12"/>
  <c r="T3" i="7" s="1"/>
  <c r="R2" i="12"/>
  <c r="T2" i="7" s="1"/>
  <c r="Q4" i="12"/>
  <c r="S4" i="7" s="1"/>
  <c r="Q3" i="12"/>
  <c r="S3" i="7" s="1"/>
  <c r="Q2" i="12"/>
  <c r="S2" i="7" s="1"/>
  <c r="P4" i="12"/>
  <c r="R4" i="7" s="1"/>
  <c r="P3" i="12"/>
  <c r="R3" i="7" s="1"/>
  <c r="P2" i="12"/>
  <c r="R2" i="7" s="1"/>
  <c r="O4" i="12"/>
  <c r="Q4" i="7" s="1"/>
  <c r="O3" i="12"/>
  <c r="Q3" i="7" s="1"/>
  <c r="O2" i="12"/>
  <c r="Q2" i="7" s="1"/>
  <c r="N4" i="12"/>
  <c r="P4" i="7" s="1"/>
  <c r="N3" i="12"/>
  <c r="P3" i="7" s="1"/>
  <c r="N2" i="12"/>
  <c r="P2" i="7" s="1"/>
  <c r="O2" i="7"/>
  <c r="L4" i="12"/>
  <c r="B4" i="7" s="1"/>
  <c r="L3" i="12"/>
  <c r="B3" i="7" s="1"/>
  <c r="L2" i="12"/>
  <c r="B2" i="7" s="1"/>
  <c r="J4" i="12"/>
  <c r="M4" i="7" s="1"/>
  <c r="J3" i="12"/>
  <c r="M3" i="7" s="1"/>
  <c r="J2" i="12"/>
  <c r="M2" i="7" s="1"/>
  <c r="I4" i="12"/>
  <c r="L4" i="7" s="1"/>
  <c r="I3" i="12"/>
  <c r="L3" i="7" s="1"/>
  <c r="I2" i="12"/>
  <c r="L2" i="7" s="1"/>
  <c r="H4" i="12"/>
  <c r="K4" i="7" s="1"/>
  <c r="H3" i="12"/>
  <c r="K3" i="7" s="1"/>
  <c r="H2" i="12"/>
  <c r="K2" i="7" s="1"/>
  <c r="G4" i="12"/>
  <c r="J4" i="7" s="1"/>
  <c r="G3" i="12"/>
  <c r="J3" i="7" s="1"/>
  <c r="G2" i="12"/>
  <c r="J2" i="7" s="1"/>
  <c r="F4" i="12"/>
  <c r="I4" i="7" s="1"/>
  <c r="F3" i="12"/>
  <c r="I3" i="7" s="1"/>
  <c r="E4" i="12"/>
  <c r="H4" i="7" s="1"/>
  <c r="E3" i="12"/>
  <c r="H3" i="7" s="1"/>
  <c r="D4" i="12"/>
  <c r="G4" i="7" s="1"/>
  <c r="D3" i="12"/>
  <c r="G3" i="7" s="1"/>
  <c r="C4" i="12"/>
  <c r="F4" i="7" s="1"/>
  <c r="C3" i="12"/>
  <c r="F3" i="7" s="1"/>
  <c r="B4" i="12"/>
  <c r="E4" i="7" s="1"/>
  <c r="B3" i="12"/>
  <c r="E3" i="7" s="1"/>
  <c r="A4" i="12"/>
  <c r="D4" i="7" s="1"/>
  <c r="A3" i="12"/>
  <c r="D3" i="7" s="1"/>
  <c r="F2" i="12"/>
  <c r="I2" i="7" s="1"/>
  <c r="E2" i="12"/>
  <c r="H2" i="7" s="1"/>
  <c r="D2" i="12"/>
  <c r="G2" i="7" s="1"/>
  <c r="C2" i="12"/>
  <c r="F2" i="7" s="1"/>
  <c r="B2" i="12"/>
  <c r="E2" i="7" s="1"/>
  <c r="A2" i="12"/>
  <c r="D2" i="7" s="1"/>
  <c r="AI5" i="6"/>
  <c r="AI4" i="10" s="1"/>
  <c r="AI4" i="6"/>
  <c r="AI3" i="10" s="1"/>
  <c r="AF5" i="6"/>
  <c r="AF4" i="10" s="1"/>
  <c r="AF4" i="6"/>
  <c r="AF3" i="10" s="1"/>
  <c r="AD5" i="6"/>
  <c r="AD4" i="10" s="1"/>
  <c r="AD4" i="6"/>
  <c r="AD3" i="10" s="1"/>
  <c r="AB5" i="6"/>
  <c r="AB4" i="10" s="1"/>
  <c r="AB4" i="6"/>
  <c r="AB3" i="10" s="1"/>
  <c r="AA5" i="6"/>
  <c r="AA4" i="10" s="1"/>
  <c r="AA4" i="6"/>
  <c r="AA3" i="10" s="1"/>
  <c r="Z5" i="6"/>
  <c r="Z4" i="10" s="1"/>
  <c r="Z4" i="6"/>
  <c r="Z3" i="10" s="1"/>
  <c r="M5" i="6"/>
  <c r="M4" i="10" s="1"/>
  <c r="M4" i="6"/>
  <c r="M3" i="10" s="1"/>
  <c r="I5" i="6"/>
  <c r="J4" i="10" s="1"/>
  <c r="I4" i="6"/>
  <c r="J3" i="10" s="1"/>
  <c r="H5" i="6"/>
  <c r="I4" i="10" s="1"/>
  <c r="H4" i="6"/>
  <c r="I3" i="10" s="1"/>
  <c r="G5" i="6"/>
  <c r="H4" i="10" s="1"/>
  <c r="G4" i="6"/>
  <c r="H3" i="10" s="1"/>
  <c r="F5" i="6"/>
  <c r="G4" i="10" s="1"/>
  <c r="F4" i="6"/>
  <c r="G3" i="10" s="1"/>
  <c r="E5" i="6"/>
  <c r="F4" i="10" s="1"/>
  <c r="E4" i="6"/>
  <c r="F3" i="10" s="1"/>
  <c r="A5" i="6"/>
  <c r="B4" i="10" s="1"/>
  <c r="A4" i="6"/>
  <c r="B3" i="10" s="1"/>
  <c r="AI3" i="6"/>
  <c r="AI2" i="10" s="1"/>
  <c r="AF3" i="6"/>
  <c r="AF2" i="10" s="1"/>
  <c r="AD3" i="6"/>
  <c r="AD2" i="10" s="1"/>
  <c r="AB3" i="6"/>
  <c r="AB2" i="10" s="1"/>
  <c r="AA3" i="6"/>
  <c r="AA2" i="10" s="1"/>
  <c r="Z3" i="6"/>
  <c r="Z2" i="10" s="1"/>
  <c r="M3" i="6"/>
  <c r="M2" i="10" s="1"/>
  <c r="I3" i="6"/>
  <c r="J2" i="10" s="1"/>
  <c r="H3" i="6"/>
  <c r="I2" i="10" s="1"/>
  <c r="G3" i="6"/>
  <c r="H2" i="10" s="1"/>
  <c r="F3" i="6"/>
  <c r="G2" i="10" s="1"/>
  <c r="E3" i="6"/>
  <c r="F2" i="10" s="1"/>
  <c r="A3" i="6"/>
  <c r="B2" i="10" s="1"/>
  <c r="I65" i="1"/>
  <c r="C5" i="6" s="1"/>
  <c r="D4" i="10" s="1"/>
  <c r="G65" i="1"/>
  <c r="C4" i="6" s="1"/>
  <c r="D3" i="10" s="1"/>
  <c r="E65" i="1"/>
  <c r="C3" i="6" s="1"/>
  <c r="D2" i="10" s="1"/>
  <c r="AH7" i="1" a="1"/>
  <c r="AH7" i="1" s="1"/>
  <c r="AH8" i="1" s="1"/>
  <c r="AG7" i="1"/>
  <c r="AE7" i="1" a="1"/>
  <c r="AE7" i="1" s="1"/>
  <c r="AE8" i="1" s="1"/>
  <c r="AD7" i="1"/>
  <c r="AB7" i="1" a="1"/>
  <c r="AB7" i="1" s="1"/>
  <c r="AB8" i="1" s="1"/>
  <c r="AA7" i="1"/>
  <c r="K5" i="6"/>
  <c r="L4" i="10" s="1"/>
  <c r="K4" i="6"/>
  <c r="L3" i="10" s="1"/>
  <c r="K3" i="6"/>
  <c r="L2" i="10" s="1"/>
  <c r="AH4" i="6"/>
  <c r="AH3" i="10" s="1"/>
  <c r="AH5" i="6"/>
  <c r="AH4" i="10" s="1"/>
  <c r="AH3" i="6"/>
  <c r="AH2" i="10" s="1"/>
  <c r="AG5" i="6"/>
  <c r="AG4" i="10" s="1"/>
  <c r="AG4" i="6"/>
  <c r="AG3" i="10" s="1"/>
  <c r="AG3" i="6"/>
  <c r="AG2" i="10" s="1"/>
  <c r="D5" i="8"/>
  <c r="D4" i="8"/>
  <c r="D3" i="8"/>
  <c r="D2" i="8"/>
  <c r="C2" i="8"/>
  <c r="AC3" i="6"/>
  <c r="AC2" i="10" s="1"/>
  <c r="U3" i="6"/>
  <c r="U2" i="10" s="1"/>
  <c r="B5" i="8"/>
  <c r="A5" i="8" s="1"/>
  <c r="B4" i="8"/>
  <c r="A4" i="8" s="1"/>
  <c r="B3" i="8"/>
  <c r="A3" i="8" s="1"/>
  <c r="B2" i="8"/>
  <c r="Y5" i="6"/>
  <c r="Y4" i="10" s="1"/>
  <c r="AC5" i="6"/>
  <c r="AC4" i="10" s="1"/>
  <c r="U5" i="6"/>
  <c r="U4" i="10" s="1"/>
  <c r="X5" i="6"/>
  <c r="X4" i="10" s="1"/>
  <c r="V5" i="6"/>
  <c r="V4" i="10" s="1"/>
  <c r="S5" i="6"/>
  <c r="S4" i="10" s="1"/>
  <c r="N5" i="6"/>
  <c r="N4" i="10" s="1"/>
  <c r="Q5" i="6"/>
  <c r="Q4" i="10" s="1"/>
  <c r="P5" i="6"/>
  <c r="P4" i="10" s="1"/>
  <c r="AE5" i="6"/>
  <c r="AE4" i="10" s="1"/>
  <c r="O5" i="6"/>
  <c r="O4" i="10" s="1"/>
  <c r="R5" i="6"/>
  <c r="R4" i="10" s="1"/>
  <c r="W5" i="6"/>
  <c r="W4" i="10" s="1"/>
  <c r="L5" i="6"/>
  <c r="A4" i="10" s="1"/>
  <c r="L3" i="6"/>
  <c r="A2" i="10" s="1"/>
  <c r="W3" i="6"/>
  <c r="W2" i="10" s="1"/>
  <c r="Y4" i="6"/>
  <c r="Y3" i="10" s="1"/>
  <c r="AC4" i="6"/>
  <c r="AC3" i="10" s="1"/>
  <c r="U4" i="6"/>
  <c r="U3" i="10" s="1"/>
  <c r="X4" i="6"/>
  <c r="X3" i="10" s="1"/>
  <c r="V4" i="6"/>
  <c r="V3" i="10" s="1"/>
  <c r="S4" i="6"/>
  <c r="S3" i="10" s="1"/>
  <c r="N4" i="6"/>
  <c r="N3" i="10" s="1"/>
  <c r="Q4" i="6"/>
  <c r="Q3" i="10" s="1"/>
  <c r="P4" i="6"/>
  <c r="P3" i="10" s="1"/>
  <c r="AE4" i="6"/>
  <c r="AE3" i="10" s="1"/>
  <c r="O4" i="6"/>
  <c r="O3" i="10" s="1"/>
  <c r="R4" i="6"/>
  <c r="R3" i="10" s="1"/>
  <c r="W4" i="6"/>
  <c r="W3" i="10" s="1"/>
  <c r="L4" i="6"/>
  <c r="A3" i="10" s="1"/>
  <c r="Y3" i="6"/>
  <c r="Y2" i="10" s="1"/>
  <c r="X3" i="6"/>
  <c r="X2" i="10" s="1"/>
  <c r="V3" i="6"/>
  <c r="V2" i="10" s="1"/>
  <c r="S3" i="6"/>
  <c r="S2" i="10" s="1"/>
  <c r="N3" i="6"/>
  <c r="N2" i="10" s="1"/>
  <c r="Q3" i="6"/>
  <c r="Q2" i="10" s="1"/>
  <c r="P3" i="6"/>
  <c r="P2" i="10" s="1"/>
  <c r="AE3" i="6"/>
  <c r="AE2" i="10" s="1"/>
  <c r="O3" i="6"/>
  <c r="O2" i="10" s="1"/>
  <c r="R3" i="6"/>
  <c r="R2" i="10" s="1"/>
  <c r="AD8" i="1" l="1"/>
  <c r="G26" i="1" s="1"/>
  <c r="T4" i="6" s="1"/>
  <c r="T3" i="10" s="1"/>
  <c r="AG8" i="1"/>
  <c r="I26" i="1" s="1"/>
  <c r="I66" i="1" s="1"/>
  <c r="AA8" i="1"/>
  <c r="E26" i="1" s="1"/>
  <c r="E66" i="1" s="1"/>
  <c r="G64" i="1" l="1"/>
  <c r="B4" i="6" s="1"/>
  <c r="C3" i="10" s="1"/>
  <c r="G21" i="1"/>
  <c r="V3" i="12" s="1"/>
  <c r="A3" i="7" s="1"/>
  <c r="G66" i="1"/>
  <c r="D4" i="6" s="1"/>
  <c r="E3" i="10" s="1"/>
  <c r="E21" i="1"/>
  <c r="V2" i="12" s="1"/>
  <c r="A2" i="7" s="1"/>
  <c r="D5" i="6"/>
  <c r="E4" i="10" s="1"/>
  <c r="I21" i="1"/>
  <c r="V4" i="12" s="1"/>
  <c r="A4" i="7" s="1"/>
  <c r="E64" i="1"/>
  <c r="B3" i="6" s="1"/>
  <c r="C2" i="10" s="1"/>
  <c r="D3" i="6"/>
  <c r="E2" i="10" s="1"/>
  <c r="I64" i="1"/>
  <c r="B5" i="6" s="1"/>
  <c r="C4" i="10" s="1"/>
  <c r="T5" i="6"/>
  <c r="T4" i="10" s="1"/>
  <c r="T3" i="6"/>
  <c r="T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<sst xmlns="http://schemas.openxmlformats.org/spreadsheetml/2006/main" count="1271" uniqueCount="1070">
  <si>
    <t xml:space="preserve">! This sample sheet can take the decription of 3 species isolates (species samples) and one specimen (one body part/tissue) per isolate. If multiple body parts need to be described for one isolate you must make additional columns (use column M and further right) for the mandatory and optional specimen fields. </t>
  </si>
  <si>
    <t>Field Name</t>
  </si>
  <si>
    <t>Isolate 1</t>
  </si>
  <si>
    <t>Isolate 2</t>
  </si>
  <si>
    <t>Isolate 3</t>
  </si>
  <si>
    <t>Example isolate and tips</t>
  </si>
  <si>
    <t>Species</t>
  </si>
  <si>
    <t>Separate names with the bar char "|"</t>
  </si>
  <si>
    <t>NCBI taxon number</t>
  </si>
  <si>
    <t>! for technical automation</t>
  </si>
  <si>
    <t>Species name</t>
  </si>
  <si>
    <t>Salmo salar</t>
  </si>
  <si>
    <t>Common name</t>
  </si>
  <si>
    <t>Atlantic salmon</t>
  </si>
  <si>
    <t>Isolates - Mandatory fields as required by ENA</t>
  </si>
  <si>
    <t>Use the "&gt;" to link values hierarchically</t>
  </si>
  <si>
    <t>Collector(s)</t>
  </si>
  <si>
    <t>Ola Normann|Kari Normann</t>
  </si>
  <si>
    <t>Collector affiliation(s)</t>
  </si>
  <si>
    <t>University of Norway|OrganizationB</t>
  </si>
  <si>
    <t>Sampling date</t>
  </si>
  <si>
    <t>Country</t>
  </si>
  <si>
    <t>Svalbard (INSDC list of countries)</t>
  </si>
  <si>
    <t>Sampling location</t>
  </si>
  <si>
    <t>Troms og Finnmark fylke&gt;Langsundet</t>
  </si>
  <si>
    <t>Sampling coordinates</t>
  </si>
  <si>
    <t>69.953518,19.587490</t>
  </si>
  <si>
    <t>Habitat</t>
  </si>
  <si>
    <t>Sea coast</t>
  </si>
  <si>
    <t>Lifestage</t>
  </si>
  <si>
    <t>Juvenile</t>
  </si>
  <si>
    <t>Collection method</t>
  </si>
  <si>
    <t>Caught with a fishing net</t>
  </si>
  <si>
    <t>Sex</t>
  </si>
  <si>
    <t>Male</t>
  </si>
  <si>
    <t>Specimen - Mandatory fields as required by ENA.</t>
  </si>
  <si>
    <t xml:space="preserve">Specimen represents an animal part or tissue </t>
  </si>
  <si>
    <t>Specimen name</t>
  </si>
  <si>
    <t>fSalSal2_skin</t>
  </si>
  <si>
    <t>Organism part or tissue</t>
  </si>
  <si>
    <t>Voucher id (optional)</t>
  </si>
  <si>
    <t>EBS 49</t>
  </si>
  <si>
    <r>
      <t xml:space="preserve">Isolates - </t>
    </r>
    <r>
      <rPr>
        <u/>
        <sz val="12"/>
        <color theme="1"/>
        <rFont val="Calibri"/>
        <family val="2"/>
      </rPr>
      <t>Optional fields</t>
    </r>
    <r>
      <rPr>
        <sz val="12"/>
        <color theme="1"/>
        <rFont val="Calibri"/>
        <family val="2"/>
      </rPr>
      <t xml:space="preserve"> provided by ERGA sample manifest</t>
    </r>
  </si>
  <si>
    <t>The isolate name must be the ToLID</t>
  </si>
  <si>
    <t>Isolate name (use ToLID from species name)</t>
  </si>
  <si>
    <t>fSalSal2</t>
  </si>
  <si>
    <t>Sampling status</t>
  </si>
  <si>
    <t>Collected</t>
  </si>
  <si>
    <t>Collector ORCID</t>
  </si>
  <si>
    <t>0000-0002-1825-0097</t>
  </si>
  <si>
    <t>Environment material</t>
  </si>
  <si>
    <t>Brackish water</t>
  </si>
  <si>
    <t>Sample name (can also be the Environment sample name)</t>
  </si>
  <si>
    <t>TM2345</t>
  </si>
  <si>
    <t>Time of day</t>
  </si>
  <si>
    <t>Depth</t>
  </si>
  <si>
    <t>Altitude</t>
  </si>
  <si>
    <t>Taxonomic examiner</t>
  </si>
  <si>
    <t>Kari Norman</t>
  </si>
  <si>
    <t>Taxonomic identifier affiliation</t>
  </si>
  <si>
    <t>University of Norway</t>
  </si>
  <si>
    <t>Taxonomic identification method</t>
  </si>
  <si>
    <t>Morphology of external characteristics</t>
  </si>
  <si>
    <t>Risk of mixed samples</t>
  </si>
  <si>
    <t>No</t>
  </si>
  <si>
    <t>Specimen id mix risk</t>
  </si>
  <si>
    <t>Symbiont (the sample contains a symbiont)</t>
  </si>
  <si>
    <t>Relationship (to any other submitted specimens)</t>
  </si>
  <si>
    <t>Full sibling to fSalSal1</t>
  </si>
  <si>
    <t>Original collection date (for biobanked specimen)</t>
  </si>
  <si>
    <t>1975-03-23</t>
  </si>
  <si>
    <t>Original publication (PubMed PMID)</t>
  </si>
  <si>
    <r>
      <t xml:space="preserve">Specimens - </t>
    </r>
    <r>
      <rPr>
        <u/>
        <sz val="12"/>
        <color theme="1"/>
        <rFont val="Calibri"/>
        <family val="2"/>
      </rPr>
      <t>Optional fields</t>
    </r>
    <r>
      <rPr>
        <sz val="12"/>
        <color theme="1"/>
        <rFont val="Calibri"/>
        <family val="2"/>
      </rPr>
      <t xml:space="preserve"> provided by ERGA sample manifest</t>
    </r>
  </si>
  <si>
    <t>Preserver</t>
  </si>
  <si>
    <t>Ola Normann</t>
  </si>
  <si>
    <t>Preserver affiliation</t>
  </si>
  <si>
    <t>Organization C</t>
  </si>
  <si>
    <t>Preserver contact</t>
  </si>
  <si>
    <t>Preservation date</t>
  </si>
  <si>
    <t>2023-07-12</t>
  </si>
  <si>
    <t>Preservation delay (since sampling, in hours)</t>
  </si>
  <si>
    <t>Preservation approach</t>
  </si>
  <si>
    <t>Snap frozen</t>
  </si>
  <si>
    <t>Preservative solution</t>
  </si>
  <si>
    <t>RLT Buffer, 0.2L</t>
  </si>
  <si>
    <t>Preserved tissue type</t>
  </si>
  <si>
    <t>seedling</t>
  </si>
  <si>
    <t>Size of sample</t>
  </si>
  <si>
    <t>Very small</t>
  </si>
  <si>
    <t>Tissue sendt for biobanking</t>
  </si>
  <si>
    <t>Yes</t>
  </si>
  <si>
    <t>Biobanked tissue type</t>
  </si>
  <si>
    <t>seed</t>
  </si>
  <si>
    <t>Biobanked tissue voucher</t>
  </si>
  <si>
    <t>EBS 102</t>
  </si>
  <si>
    <t>DNA voucher id from biobanking</t>
  </si>
  <si>
    <t>EBS 305</t>
  </si>
  <si>
    <t>DNA removed for biobanking</t>
  </si>
  <si>
    <t>Tissue removed for barcoding</t>
  </si>
  <si>
    <t>Tissue type for barcoding</t>
  </si>
  <si>
    <t>bud</t>
  </si>
  <si>
    <t>Barcoding sample name</t>
  </si>
  <si>
    <t>K001</t>
  </si>
  <si>
    <t>Barcode plate preservative</t>
  </si>
  <si>
    <t>RLT Buffer, 0.3L</t>
  </si>
  <si>
    <t>Barcoding status</t>
  </si>
  <si>
    <t>Exempt</t>
  </si>
  <si>
    <r>
      <t xml:space="preserve">Project - </t>
    </r>
    <r>
      <rPr>
        <u/>
        <sz val="12"/>
        <color theme="1"/>
        <rFont val="Calibri"/>
        <family val="2"/>
      </rPr>
      <t>Do not fill</t>
    </r>
    <r>
      <rPr>
        <sz val="12"/>
        <color theme="1"/>
        <rFont val="Calibri"/>
        <family val="2"/>
      </rPr>
      <t xml:space="preserve"> - Fields required by ENA (automated based on ToLID, Species name and common name)</t>
    </r>
  </si>
  <si>
    <t>Project alias</t>
  </si>
  <si>
    <t>ebp-nor_prj_fSalSal2</t>
  </si>
  <si>
    <t>Project description</t>
  </si>
  <si>
    <t>This project provides the genome assembly of Salmo salar, common name Atlantic salmon, based on a sample provided by samplers of EBP-Nor.</t>
  </si>
  <si>
    <t>Project title</t>
  </si>
  <si>
    <t>Salmo salar (Atlantic salmon) genome assembly, fSalSal2</t>
  </si>
  <si>
    <t>Release date</t>
  </si>
  <si>
    <t>Parent project accession (relates to the Species)</t>
  </si>
  <si>
    <t>PRJEB65318</t>
  </si>
  <si>
    <t>Project accessions (relates to the species sample)</t>
  </si>
  <si>
    <t>PRJEB60852</t>
  </si>
  <si>
    <t>ENA receipt date</t>
  </si>
  <si>
    <t>2023-08-22</t>
  </si>
  <si>
    <t>ENA submission accession</t>
  </si>
  <si>
    <t>ERA23327938</t>
  </si>
  <si>
    <t>Information</t>
  </si>
  <si>
    <t>! THIS IS ONLY A SUBSET OF THE EBP-Nor ATTRIBUTES MEANT FOR REMOTE SAMPLING
THE COMPLETE MANIFEST CAN BE FOUND AT THE EBP NOR DATABASE PAGE
- Environmental sample: Is relevant if a solid, semi-solid, or liquid sample is collected in a container with the species isolate.
- Isolate: Is defined as a single individual (or clonal culture) of the target species which has been collected. The isolate must always be given an identifier (even if the main organism body is discarded) so to separate it from other isolates of the same species. See isolate name description below for naming.
- Specimen: Is the tissue/organ related to the sampled isolate. ! This (or the tube/container holding it) needs to be given an unique name. See Specimen name.
- Hierarchical relation is: Species &gt; Isolate &gt; Specimen. Note that the isolate can be within an environmental sample and has attributes for describing this. 
There can be several isolates from the same species and there can be  multiple specimens from each isolate.
This sheet support 3 isolates of any species (preferably listed species) and up to 5 specimen from each isolate.
Green fields are drop-down selections.
Yellow attribute fields represent specimens and are meant for the EBP-Nor specimen database. Filling these will populate fields of the sheet "TSV for Specimen db" and enable the upload/creation of specimen records.
Attribute categories (short names): adm:Sample administration, tax:Taxonomy, sam:Sampling event, pbb:Preservation, biobanking and barcoding.
A field should not be empty, unles it is marked optional. Instead use either of the 3 options below.
Not applicable: information is inappropriate to report. This can also indicate that the standard itself fails to model or represent the information appropriately.
Not collected: information of an expected format was not given because it has not been collected.
Not provided: information of an expected format cannot be given upon initial manifest submission but a value may be given at a later stage.</t>
  </si>
  <si>
    <t>Short-name</t>
  </si>
  <si>
    <t>Field name and description</t>
  </si>
  <si>
    <t>Target species information</t>
  </si>
  <si>
    <t>adm:complience</t>
  </si>
  <si>
    <t>Regulatory compliance</t>
  </si>
  <si>
    <t xml:space="preserve">Per-species check that ensures that necessary regulatory compliance documents have been obtained by the sample coordinator. </t>
  </si>
  <si>
    <t>tax:sci_name</t>
  </si>
  <si>
    <t>Scientific name</t>
  </si>
  <si>
    <t>The Latin binomial/combined genus and species name. May including subspecies. Enter manually if not in list.</t>
  </si>
  <si>
    <t>sam:coll_by</t>
  </si>
  <si>
    <t>The person(s) responsible for collecting the sample.</t>
  </si>
  <si>
    <t>sam:isolate</t>
  </si>
  <si>
    <t>Isolate name</t>
  </si>
  <si>
    <t>The isolate name should be the TOLID of the given species. It must be unique in the global context of EBP. Use "https://id.tol.sanger.ac.uk/search" to search existing individuum to verify if this is the first genome of the species. See https://id.tol.sanger.ac.uk for more info.</t>
  </si>
  <si>
    <t>sam:coll_affi</t>
  </si>
  <si>
    <t>Collector affiliation</t>
  </si>
  <si>
    <t>sam:material</t>
  </si>
  <si>
    <t>If the sample is environmental this is the material type collected (e.g. soil, sea water, sediment). Support use of ENVO ontology terms. Material not listed can be typed manually. Leave blank if no material is collected.</t>
  </si>
  <si>
    <r>
      <t>sam</t>
    </r>
    <r>
      <rPr>
        <b/>
        <sz val="10"/>
        <color rgb="FF000000"/>
        <rFont val="Arial"/>
        <family val="2"/>
      </rPr>
      <t>:env_sample</t>
    </r>
  </si>
  <si>
    <t>Environment sample name</t>
  </si>
  <si>
    <t>This can be used as an additional sample identifier for environmental sample materials contained in separate vessels (sediment, water etc.) or in-house notation. Otherwise same name as sam:isolate.</t>
  </si>
  <si>
    <r>
      <t>sam</t>
    </r>
    <r>
      <rPr>
        <b/>
        <sz val="10"/>
        <color rgb="FF000000"/>
        <rFont val="Arial"/>
        <family val="2"/>
      </rPr>
      <t>:date</t>
    </r>
  </si>
  <si>
    <t>Format in ISO8601 (YYYY-MM-DD)</t>
  </si>
  <si>
    <r>
      <t>sam</t>
    </r>
    <r>
      <rPr>
        <b/>
        <sz val="10"/>
        <color rgb="FF000000"/>
        <rFont val="Arial"/>
        <family val="2"/>
      </rPr>
      <t>:time</t>
    </r>
  </si>
  <si>
    <t>Local time of day in 24-hour clock format, with hours and minutes separated by colon e.g., 13:35, for when the sampling took place.</t>
  </si>
  <si>
    <t>sam:depth</t>
  </si>
  <si>
    <t>Below water body surface or earth surface in sediment or soil. Supplied in meters, can be approximate value. Avoid using ranges.</t>
  </si>
  <si>
    <t>sam:elevation</t>
  </si>
  <si>
    <t>Relative to sea level, supplied in meters. Negative if below sea level, e.g. for benthic ocean/sea floor samples.</t>
  </si>
  <si>
    <r>
      <t>sam</t>
    </r>
    <r>
      <rPr>
        <b/>
        <sz val="10"/>
        <color rgb="FF000000"/>
        <rFont val="Arial"/>
        <family val="2"/>
      </rPr>
      <t>:</t>
    </r>
    <r>
      <rPr>
        <b/>
        <sz val="10"/>
        <color rgb="FF000000"/>
        <rFont val="Roboto"/>
        <family val="2"/>
        <charset val="1"/>
      </rPr>
      <t>coord</t>
    </r>
    <r>
      <rPr>
        <b/>
        <sz val="10"/>
        <color theme="1"/>
        <rFont val="Calibri"/>
        <family val="2"/>
      </rPr>
      <t>inate</t>
    </r>
  </si>
  <si>
    <t>Format in decimal degrees; -90 ≤ x ≤ 90,-180 ≤ x ≤ 180. Use 3 or more decimal places for accurate placement.</t>
  </si>
  <si>
    <r>
      <t>sam</t>
    </r>
    <r>
      <rPr>
        <b/>
        <sz val="10"/>
        <color rgb="FF000000"/>
        <rFont val="Arial"/>
        <family val="2"/>
      </rPr>
      <t>:habitat</t>
    </r>
  </si>
  <si>
    <t>Habitat / substrate describing the sampling location. ENVO ontology terms can be used. If not listed enter manually, or use free text to describe the habitat.</t>
  </si>
  <si>
    <r>
      <t>sam</t>
    </r>
    <r>
      <rPr>
        <b/>
        <sz val="10"/>
        <color rgb="FF000000"/>
        <rFont val="Arial"/>
        <family val="2"/>
      </rPr>
      <t>:location</t>
    </r>
  </si>
  <si>
    <t>The site name where the sample was collected. Should be in 3 levels: Country region&gt;Local municipality&gt;Site name</t>
  </si>
  <si>
    <r>
      <t>sam</t>
    </r>
    <r>
      <rPr>
        <b/>
        <sz val="10"/>
        <color rgb="FF000000"/>
        <rFont val="Arial"/>
        <family val="2"/>
      </rPr>
      <t>:method</t>
    </r>
  </si>
  <si>
    <t>Description of the sample collection method used.</t>
  </si>
  <si>
    <r>
      <t>sam</t>
    </r>
    <r>
      <rPr>
        <b/>
        <sz val="10"/>
        <color rgb="FF000000"/>
        <rFont val="Arial"/>
        <family val="2"/>
      </rPr>
      <t>:lifestage</t>
    </r>
  </si>
  <si>
    <t>Lifestage of the sampled specimen. If not listed enter manually.</t>
  </si>
  <si>
    <r>
      <t>sam</t>
    </r>
    <r>
      <rPr>
        <b/>
        <sz val="10"/>
        <color rgb="FF000000"/>
        <rFont val="Arial"/>
        <family val="2"/>
      </rPr>
      <t>:sex</t>
    </r>
  </si>
  <si>
    <t>Sex of the sampled specimen. If not listed enter manually.</t>
  </si>
  <si>
    <t>sam:relation</t>
  </si>
  <si>
    <t>Relationship</t>
  </si>
  <si>
    <t xml:space="preserve">Known parental, child, or sibling relationship between another specimen, and if the specimen is a “barcode exemplar” for another specimen. </t>
  </si>
  <si>
    <t>host:symbiont</t>
  </si>
  <si>
    <t>Symbiont</t>
  </si>
  <si>
    <t>If the sampled specimen is observed in symbiosis with other species list scientific name(s) of symbionts here. If the symbiont is also targeted for sequencing by EBP-Nor the corresponding sam:isolate identifier should be given in parenthesis.</t>
  </si>
  <si>
    <r>
      <t>sam</t>
    </r>
    <r>
      <rPr>
        <b/>
        <sz val="10"/>
        <color rgb="FF000000"/>
        <rFont val="Arial"/>
        <family val="2"/>
      </rPr>
      <t>:mixed_risk</t>
    </r>
  </si>
  <si>
    <t>Risk that the sam:isolate does not reflect a single genetic entity.</t>
  </si>
  <si>
    <t>tax:ide_by</t>
  </si>
  <si>
    <t>Taxonomic examiner (IDENTIFIED_BY)</t>
  </si>
  <si>
    <t>Person or people who identified the sample to species level.</t>
  </si>
  <si>
    <t xml:space="preserve">tax:ide_method </t>
  </si>
  <si>
    <t>Taxonomic identification method (IDENTIFIED_HOW)</t>
  </si>
  <si>
    <t>Method(s) used to identify the isolate to the nominal species (e.g., morphology, ITS barcoding) </t>
  </si>
  <si>
    <t>tax:id_mail</t>
  </si>
  <si>
    <t>Taxonomic examiner E-mail</t>
  </si>
  <si>
    <t>E-mail of person or people who identified the sample to species level.</t>
  </si>
  <si>
    <t>sam:other_info</t>
  </si>
  <si>
    <t>Other information</t>
  </si>
  <si>
    <t>Any other relevant information regarding the sampling, taxonomy or sequencing.</t>
  </si>
  <si>
    <t>pbb:sam_name</t>
  </si>
  <si>
    <t xml:space="preserve">Similar to the isolate name with the tissue/organ appended. </t>
  </si>
  <si>
    <t>pbb:pre_tissue</t>
  </si>
  <si>
    <t>Sample organism part</t>
  </si>
  <si>
    <t>Tissue or organism part selected for sequencing. If not in drop-down list enter organism part manually.</t>
  </si>
  <si>
    <r>
      <t>pbb</t>
    </r>
    <r>
      <rPr>
        <b/>
        <sz val="10"/>
        <color rgb="FF000000"/>
        <rFont val="Arial"/>
        <family val="2"/>
      </rPr>
      <t>:part_size</t>
    </r>
  </si>
  <si>
    <t>Size of sample in tube/container sent for sequencing.</t>
  </si>
  <si>
    <t>tax:id</t>
  </si>
  <si>
    <t>tax:com_eng</t>
  </si>
  <si>
    <t>tax:com_nor</t>
  </si>
  <si>
    <t>id</t>
  </si>
  <si>
    <t>Absidia cylindrospora</t>
  </si>
  <si>
    <t>Amblyraja hyperborea</t>
  </si>
  <si>
    <t>Amylomyces rouxii</t>
  </si>
  <si>
    <t>Fungus</t>
  </si>
  <si>
    <t>ebpnor.species:000000260</t>
  </si>
  <si>
    <t>Anelasma squalicola</t>
  </si>
  <si>
    <t>Anoplodium stichopi</t>
  </si>
  <si>
    <t>Arctogadus glacialis</t>
  </si>
  <si>
    <t>Asplenium viride</t>
  </si>
  <si>
    <t>Fern|Green spleenwort</t>
  </si>
  <si>
    <t>ebpnor.species:000000290</t>
  </si>
  <si>
    <t>Astragalus alpinus</t>
  </si>
  <si>
    <t>Benthosema glaciale</t>
  </si>
  <si>
    <t>Lanternfish|Glacier lantern fish</t>
  </si>
  <si>
    <t>ebpnor.species:000000229</t>
  </si>
  <si>
    <t>Boreogadus saida</t>
  </si>
  <si>
    <t>Polar cod|Arctic cod</t>
  </si>
  <si>
    <t>ebpnor.species:000000282</t>
  </si>
  <si>
    <t>Bubo scandiacus</t>
  </si>
  <si>
    <t>Snowy owl|Polar owl|White ow</t>
  </si>
  <si>
    <t>ebpnor.species:000000314</t>
  </si>
  <si>
    <t>Calluna vulgaris</t>
  </si>
  <si>
    <t>Flowering plant|Heather flower|Ling</t>
  </si>
  <si>
    <t>ebpnor.species:000000285</t>
  </si>
  <si>
    <t>Chloris chloris</t>
  </si>
  <si>
    <t>Chrysopa perla</t>
  </si>
  <si>
    <t>Chrysoperla carnea</t>
  </si>
  <si>
    <t>Cinclus cinclus</t>
  </si>
  <si>
    <t>White-throated dipper|European dipper</t>
  </si>
  <si>
    <t>ebpnor.species:000000238</t>
  </si>
  <si>
    <t>Coccothraustes coccothraustes</t>
  </si>
  <si>
    <t>Cochlearia groenlandica</t>
  </si>
  <si>
    <t>Coronella austriaca</t>
  </si>
  <si>
    <t>Cortinarius caperatus</t>
  </si>
  <si>
    <t>Gypsy mushroom</t>
  </si>
  <si>
    <t>ebpnor.species:000000275</t>
  </si>
  <si>
    <t>Craterellus tubaeformis</t>
  </si>
  <si>
    <t>Cunninghamella blakesleeana</t>
  </si>
  <si>
    <t>ebpnor.species:000000323</t>
  </si>
  <si>
    <t>Cunninghamella echinulata</t>
  </si>
  <si>
    <t>Diamesa hyperborea</t>
  </si>
  <si>
    <t>Insect|Fly</t>
  </si>
  <si>
    <t>ebpnor.species:000000300</t>
  </si>
  <si>
    <t>Diamesa serratosioi</t>
  </si>
  <si>
    <t>Nonbiting midges|Lake flies</t>
  </si>
  <si>
    <t>ebpnor.species:000000266</t>
  </si>
  <si>
    <t>Diamesa bohemani</t>
  </si>
  <si>
    <t>Diamesa lindrothi</t>
  </si>
  <si>
    <t>Diamesa tonsa</t>
  </si>
  <si>
    <t>Dracocephalum ruyschiana</t>
  </si>
  <si>
    <t>Enteroxenos oestergreni</t>
  </si>
  <si>
    <t>Etmopterus spinax</t>
  </si>
  <si>
    <t>Velvet belly|Dogfish shark</t>
  </si>
  <si>
    <t>ebpnor.species:000000298</t>
  </si>
  <si>
    <t>Flustra foliacea</t>
  </si>
  <si>
    <t>Greater horn wrack</t>
  </si>
  <si>
    <t>ebpnor.species:000000239</t>
  </si>
  <si>
    <t>Fomitopsis pinicola</t>
  </si>
  <si>
    <t>Stem decay fungus|Red-banded polypore</t>
  </si>
  <si>
    <t>ebpnor.species:000000241</t>
  </si>
  <si>
    <t>Fratercula arctica</t>
  </si>
  <si>
    <t>Atlantic puffin</t>
  </si>
  <si>
    <t>ebpnor.species:000000288</t>
  </si>
  <si>
    <t>Fringilla coelebs</t>
  </si>
  <si>
    <t>Fucus serratus</t>
  </si>
  <si>
    <t>Galium boreale</t>
  </si>
  <si>
    <t>Geranium bohemicum</t>
  </si>
  <si>
    <t>Gyrophaena boleti</t>
  </si>
  <si>
    <t>Helvella corium</t>
  </si>
  <si>
    <t>Ascomycete fungus|Elfin saddle</t>
  </si>
  <si>
    <t>ebpnor.species:000000292</t>
  </si>
  <si>
    <t>Helvella philonotis</t>
  </si>
  <si>
    <t>Helvella lacunosa</t>
  </si>
  <si>
    <t>Hemerobius perelegans</t>
  </si>
  <si>
    <t>Hordeum bulbosum</t>
  </si>
  <si>
    <t>Inonotus obliquus</t>
  </si>
  <si>
    <t>Fungus|Chaga</t>
  </si>
  <si>
    <t>ebpnor.species:000000317</t>
  </si>
  <si>
    <t>Lampetra fluviatilis</t>
  </si>
  <si>
    <t>European river lamprey</t>
  </si>
  <si>
    <t>ebpnor.species:000000237</t>
  </si>
  <si>
    <t>Lampetra planeri</t>
  </si>
  <si>
    <t>European brook lamprey</t>
  </si>
  <si>
    <t>ebpnor.species:000000273</t>
  </si>
  <si>
    <t>Lanius collurio</t>
  </si>
  <si>
    <t>Lichtheimia corymbifera</t>
  </si>
  <si>
    <t>ebpnor.species:000000279</t>
  </si>
  <si>
    <t>Linnemannia hyalina</t>
  </si>
  <si>
    <t>Soil fungus</t>
  </si>
  <si>
    <t>ebpnor.species:000000302</t>
  </si>
  <si>
    <t>Lophius piscatorius</t>
  </si>
  <si>
    <t>Angler|Monkfish</t>
  </si>
  <si>
    <t>ebpnor.species:000000232</t>
  </si>
  <si>
    <t>Luscinia svecica</t>
  </si>
  <si>
    <t>Bird|Bluethroat</t>
  </si>
  <si>
    <t>ebpnor.species:000000309</t>
  </si>
  <si>
    <t>Malus sylvestris</t>
  </si>
  <si>
    <t>Meara stichopi</t>
  </si>
  <si>
    <t>Melica nutans</t>
  </si>
  <si>
    <t>Mortierella alpina</t>
  </si>
  <si>
    <t>ebpnor.species:000000243</t>
  </si>
  <si>
    <t>Mortierella hyalina</t>
  </si>
  <si>
    <t>Mortierella zonata</t>
  </si>
  <si>
    <t>Mortierella globulifera</t>
  </si>
  <si>
    <t>Mortierella isabellina</t>
  </si>
  <si>
    <t>Mucor circinelloides</t>
  </si>
  <si>
    <t>Dimorphic fungus</t>
  </si>
  <si>
    <t>ebpnor.species:000000253</t>
  </si>
  <si>
    <t>Mucor fragilis</t>
  </si>
  <si>
    <t>Mucor hiemalis</t>
  </si>
  <si>
    <t>Mucor lanceolatus</t>
  </si>
  <si>
    <t>Mucor plumbeus</t>
  </si>
  <si>
    <t>Mucor racemosus</t>
  </si>
  <si>
    <t>Myrmeleon formicarius</t>
  </si>
  <si>
    <t>Nardus stricta</t>
  </si>
  <si>
    <t>Nineta sp.</t>
  </si>
  <si>
    <t>Oenothera muricata</t>
  </si>
  <si>
    <t>Parastichopus tremulus</t>
  </si>
  <si>
    <t>Peltigera aphthosa</t>
  </si>
  <si>
    <t>Peltigera canina</t>
  </si>
  <si>
    <t>Phylloscopus trochilus</t>
  </si>
  <si>
    <t>Pica pica</t>
  </si>
  <si>
    <t>Pilosella lactucella</t>
  </si>
  <si>
    <t>Poa alpina</t>
  </si>
  <si>
    <t>Podila humilis</t>
  </si>
  <si>
    <t>Prunus padus</t>
  </si>
  <si>
    <t>Mayday tree|Bird cherry|Hackberry</t>
  </si>
  <si>
    <t>ebpnor.species:000000281</t>
  </si>
  <si>
    <t>Pyrrhula pyrrhula</t>
  </si>
  <si>
    <t>Rangifer tarandus</t>
  </si>
  <si>
    <t>Rangifer tarandus platyrhyncus</t>
  </si>
  <si>
    <t>Svalbard reindeer</t>
  </si>
  <si>
    <t>ebpnor.species:000000231</t>
  </si>
  <si>
    <t>Rhizopus stolonifer</t>
  </si>
  <si>
    <t>Black bread mold</t>
  </si>
  <si>
    <t>ebpnor.species:000000301</t>
  </si>
  <si>
    <t>Rhizopus microsporus</t>
  </si>
  <si>
    <t>Rhizopus oryzae</t>
  </si>
  <si>
    <t>Rubus chamaemorus</t>
  </si>
  <si>
    <t>Cloudberry</t>
  </si>
  <si>
    <t>ebpnor.species:000000240</t>
  </si>
  <si>
    <t>ebpnor.species:000000236</t>
  </si>
  <si>
    <t>Saxifraga cotyledon</t>
  </si>
  <si>
    <t>Pyramidal saxifrage</t>
  </si>
  <si>
    <t>ebpnor.species:000000316</t>
  </si>
  <si>
    <t>Scapania undulata</t>
  </si>
  <si>
    <t>Schistidium bryhnii</t>
  </si>
  <si>
    <t>Schistidium maritimum</t>
  </si>
  <si>
    <t>Schistidium papillosum</t>
  </si>
  <si>
    <t>Sitta europaea</t>
  </si>
  <si>
    <t>Somateria mollissima</t>
  </si>
  <si>
    <t>Common eider|St. Cuthbert's duck|Cuddy's duck</t>
  </si>
  <si>
    <t>ebpnor.species:000000333</t>
  </si>
  <si>
    <t>Sphagnum compactum</t>
  </si>
  <si>
    <t>Compact bogmoss</t>
  </si>
  <si>
    <t>ebpnor.species:000000341</t>
  </si>
  <si>
    <t>Sphagnum balticum</t>
  </si>
  <si>
    <t>Baltic bog-moss</t>
  </si>
  <si>
    <t>ebpnor.species:000000342</t>
  </si>
  <si>
    <t>Sphagnum jensenii</t>
  </si>
  <si>
    <t>Moss</t>
  </si>
  <si>
    <t>ebpnor.species:000000343</t>
  </si>
  <si>
    <t>Sphagnum tenellum</t>
  </si>
  <si>
    <t>Soft bog-moss</t>
  </si>
  <si>
    <t>ebpnor.species:000000329</t>
  </si>
  <si>
    <t>Sphagnum troendelagicum</t>
  </si>
  <si>
    <t>ebpnor.species:000000325</t>
  </si>
  <si>
    <t>Sphagnum lindbergii</t>
  </si>
  <si>
    <t>Sphagnum austinii</t>
  </si>
  <si>
    <t>Sphagnum squarrosum</t>
  </si>
  <si>
    <t>Sphagnum beothuk</t>
  </si>
  <si>
    <t>Sphagnum fuscum</t>
  </si>
  <si>
    <t>Sphagnum girgensohnii</t>
  </si>
  <si>
    <t>Spinus spinus</t>
  </si>
  <si>
    <t>Stygocapitella zecai</t>
  </si>
  <si>
    <t>Bristle worm</t>
  </si>
  <si>
    <t>ebpnor.species:000000331</t>
  </si>
  <si>
    <t>Thymus serpyllum</t>
  </si>
  <si>
    <t>Triangulus munidae</t>
  </si>
  <si>
    <t>Crustacean</t>
  </si>
  <si>
    <t>ebpnor.species:000000332</t>
  </si>
  <si>
    <t>Trichaptum lancinum</t>
  </si>
  <si>
    <t>Turdus pilaris</t>
  </si>
  <si>
    <t>Ulota intermedia</t>
  </si>
  <si>
    <t>Umbelopsis vinacea</t>
  </si>
  <si>
    <t>ebpnor.species:000000338</t>
  </si>
  <si>
    <t>Umbelopsis ramanniana</t>
  </si>
  <si>
    <t>Veronica longifolia</t>
  </si>
  <si>
    <t>Viola epipsila</t>
  </si>
  <si>
    <t>Viola rupestris</t>
  </si>
  <si>
    <t>Viola suecica</t>
  </si>
  <si>
    <t>Xestobium rufovillosum</t>
  </si>
  <si>
    <t>Urocerus gigas</t>
  </si>
  <si>
    <t>sam:status</t>
  </si>
  <si>
    <t>ENVO material</t>
  </si>
  <si>
    <t>Sample size</t>
  </si>
  <si>
    <t>ORGANISM PART</t>
  </si>
  <si>
    <t>Strict Yes or No field</t>
  </si>
  <si>
    <t>Habitat, env feature</t>
  </si>
  <si>
    <t>TISSUE_FOR_BARCODING/BIOBANKING</t>
  </si>
  <si>
    <t>BARCODING_STATUS</t>
  </si>
  <si>
    <t>INSDC country list CV</t>
  </si>
  <si>
    <t>Not collected</t>
  </si>
  <si>
    <t>Aerosol</t>
  </si>
  <si>
    <t>Large</t>
  </si>
  <si>
    <t>Abdomen</t>
  </si>
  <si>
    <t>Female</t>
  </si>
  <si>
    <t>Adult</t>
  </si>
  <si>
    <t>Agricultural field</t>
  </si>
  <si>
    <t>whole_organism</t>
  </si>
  <si>
    <t>Completed</t>
  </si>
  <si>
    <t>Antarctica</t>
  </si>
  <si>
    <t>Alluvium</t>
  </si>
  <si>
    <t>Medium</t>
  </si>
  <si>
    <t>Anterior_body</t>
  </si>
  <si>
    <t>Egg</t>
  </si>
  <si>
    <t>Algal bloom</t>
  </si>
  <si>
    <t>head</t>
  </si>
  <si>
    <t>Not applicable</t>
  </si>
  <si>
    <t>Arctic Ocean</t>
  </si>
  <si>
    <t>Animal litter</t>
  </si>
  <si>
    <t>Small</t>
  </si>
  <si>
    <t>Blade</t>
  </si>
  <si>
    <t>Hermaphrodite monoecious</t>
  </si>
  <si>
    <t>Embryo</t>
  </si>
  <si>
    <t>Alluvial fan</t>
  </si>
  <si>
    <t>thorax</t>
  </si>
  <si>
    <t>Denmark</t>
  </si>
  <si>
    <t>Animal manure</t>
  </si>
  <si>
    <t>Blood</t>
  </si>
  <si>
    <t>Asexual morph</t>
  </si>
  <si>
    <t>Gametophyte</t>
  </si>
  <si>
    <t>Archipelago</t>
  </si>
  <si>
    <t>abdomen</t>
  </si>
  <si>
    <t>Failed</t>
  </si>
  <si>
    <t>Faroe Islands</t>
  </si>
  <si>
    <t>Anthropogenic environmental material</t>
  </si>
  <si>
    <t>Bodywall</t>
  </si>
  <si>
    <t>Sexual morph</t>
  </si>
  <si>
    <t>Area designated for human defecation</t>
  </si>
  <si>
    <t>cephalothorax</t>
  </si>
  <si>
    <t>Finland</t>
  </si>
  <si>
    <t>Biofilm material</t>
  </si>
  <si>
    <t>ENVO:01001002</t>
  </si>
  <si>
    <t>Not provided</t>
  </si>
  <si>
    <t>Bract</t>
  </si>
  <si>
    <t>Larva</t>
  </si>
  <si>
    <t>Area designated for waste storage</t>
  </si>
  <si>
    <t>brain</t>
  </si>
  <si>
    <t>Greenland</t>
  </si>
  <si>
    <t>Bituminous sand</t>
  </si>
  <si>
    <t>Brain</t>
  </si>
  <si>
    <t>Pupa</t>
  </si>
  <si>
    <t>Area of alpine tundra</t>
  </si>
  <si>
    <t>eye</t>
  </si>
  <si>
    <t>Iceland</t>
  </si>
  <si>
    <t>ENVO:00002019</t>
  </si>
  <si>
    <t>Bud</t>
  </si>
  <si>
    <t>Spore bearing structure</t>
  </si>
  <si>
    <t>Area of attached mussel assemblages</t>
  </si>
  <si>
    <t>fat_body</t>
  </si>
  <si>
    <t>Jan Mayen</t>
  </si>
  <si>
    <t>Clay</t>
  </si>
  <si>
    <t>ENVO:00002982</t>
  </si>
  <si>
    <t>Cap</t>
  </si>
  <si>
    <t>Sporophyte</t>
  </si>
  <si>
    <t>Area of cropland</t>
  </si>
  <si>
    <t>intestine</t>
  </si>
  <si>
    <t>North Sea</t>
  </si>
  <si>
    <t>Colloidal suspension</t>
  </si>
  <si>
    <t>Cephalothorax</t>
  </si>
  <si>
    <t>Vegetative cell</t>
  </si>
  <si>
    <t>Area of dwarf scrub</t>
  </si>
  <si>
    <t>bodywall</t>
  </si>
  <si>
    <t>Norway</t>
  </si>
  <si>
    <t>Emissions from petroleum combustion</t>
  </si>
  <si>
    <t>Vegetative structure</t>
  </si>
  <si>
    <t>Area of emergent herbaceous wetland</t>
  </si>
  <si>
    <t>terminal_body</t>
  </si>
  <si>
    <t>Ross Sea</t>
  </si>
  <si>
    <t>Emulsion</t>
  </si>
  <si>
    <t>Eggshell</t>
  </si>
  <si>
    <t>Zygote</t>
  </si>
  <si>
    <t>Area of evergreen forest</t>
  </si>
  <si>
    <t>anterior_body</t>
  </si>
  <si>
    <t>Russia</t>
  </si>
  <si>
    <t>Estuarine mud</t>
  </si>
  <si>
    <t>ENVO:00002160</t>
  </si>
  <si>
    <t>Endocrine_tissue</t>
  </si>
  <si>
    <t>Area of gramanoid or herbaceous vegetation</t>
  </si>
  <si>
    <t>mid_body</t>
  </si>
  <si>
    <t>Svalbard</t>
  </si>
  <si>
    <t>Estuarine water</t>
  </si>
  <si>
    <t>ENVO:01000301</t>
  </si>
  <si>
    <t>Eye</t>
  </si>
  <si>
    <t>Area of lichen-dominated vegetation</t>
  </si>
  <si>
    <t>posterior_body</t>
  </si>
  <si>
    <t>Sweden</t>
  </si>
  <si>
    <t>Fluid environmental material</t>
  </si>
  <si>
    <t>Fat_body</t>
  </si>
  <si>
    <t>Area of mixed forest</t>
  </si>
  <si>
    <t>hepatopancreas</t>
  </si>
  <si>
    <t>Afghanistan</t>
  </si>
  <si>
    <t>Foamy environmental material</t>
  </si>
  <si>
    <t>Fin</t>
  </si>
  <si>
    <t>Area of moss-dominated vegetation</t>
  </si>
  <si>
    <t>leg</t>
  </si>
  <si>
    <t>Albania</t>
  </si>
  <si>
    <t>Frost</t>
  </si>
  <si>
    <t>Flower</t>
  </si>
  <si>
    <t>Area of open water</t>
  </si>
  <si>
    <t>blood</t>
  </si>
  <si>
    <t>Algeria</t>
  </si>
  <si>
    <t>Gaseous environmental material</t>
  </si>
  <si>
    <t>Gill_animal</t>
  </si>
  <si>
    <t>Area of pastureland or hayfields</t>
  </si>
  <si>
    <t>lung</t>
  </si>
  <si>
    <t>American Samoa</t>
  </si>
  <si>
    <t>Gravel</t>
  </si>
  <si>
    <t>Gill_fungi</t>
  </si>
  <si>
    <t>Area of perennial ice or snow</t>
  </si>
  <si>
    <t>heart</t>
  </si>
  <si>
    <t>Andorra</t>
  </si>
  <si>
    <t>Heavy fraction material</t>
  </si>
  <si>
    <t>Gonad</t>
  </si>
  <si>
    <t>Area of perennial snow</t>
  </si>
  <si>
    <t>kidney</t>
  </si>
  <si>
    <t>Angola</t>
  </si>
  <si>
    <t>Hydrocarbon-based environmental material</t>
  </si>
  <si>
    <t>Hair</t>
  </si>
  <si>
    <t>Area of perennial water ice</t>
  </si>
  <si>
    <t>liver</t>
  </si>
  <si>
    <t>Anguilla</t>
  </si>
  <si>
    <t>Ice</t>
  </si>
  <si>
    <t>Head</t>
  </si>
  <si>
    <t>Area of polar tundra</t>
  </si>
  <si>
    <t>endocrine_tissue</t>
  </si>
  <si>
    <t>Antigua and Barbuda</t>
  </si>
  <si>
    <t>Lava</t>
  </si>
  <si>
    <t>Heart</t>
  </si>
  <si>
    <t>Area of rocky shore</t>
  </si>
  <si>
    <t>spleen</t>
  </si>
  <si>
    <t>Argentina</t>
  </si>
  <si>
    <t>Light fraction material</t>
  </si>
  <si>
    <t>Hepatopancreas</t>
  </si>
  <si>
    <t>Area of scrub</t>
  </si>
  <si>
    <t>stomach</t>
  </si>
  <si>
    <t>Armenia</t>
  </si>
  <si>
    <t>Liquid environmental material</t>
  </si>
  <si>
    <t>Holdfast_fungi</t>
  </si>
  <si>
    <t>Area of sedge- and forb-dominated herbaceous vegetation</t>
  </si>
  <si>
    <t>pancreas</t>
  </si>
  <si>
    <t>Aruba</t>
  </si>
  <si>
    <t>Magma</t>
  </si>
  <si>
    <t>Intestine</t>
  </si>
  <si>
    <t>Area of tundra</t>
  </si>
  <si>
    <t>muscle</t>
  </si>
  <si>
    <t>Ashmore and Cartier Islands</t>
  </si>
  <si>
    <t>Marl</t>
  </si>
  <si>
    <t>Kidney</t>
  </si>
  <si>
    <t>Area of woody wetland</t>
  </si>
  <si>
    <t>modular_colony</t>
  </si>
  <si>
    <t>Atlantic Ocean</t>
  </si>
  <si>
    <t>Material primarily composed of biogenic carbonates</t>
  </si>
  <si>
    <t>Leaf</t>
  </si>
  <si>
    <t>Artificial reef</t>
  </si>
  <si>
    <t>tentacle</t>
  </si>
  <si>
    <t>Australia</t>
  </si>
  <si>
    <t>Metallic material</t>
  </si>
  <si>
    <t>Leg</t>
  </si>
  <si>
    <t>Atmospheric zone</t>
  </si>
  <si>
    <t>fin</t>
  </si>
  <si>
    <t>Austria</t>
  </si>
  <si>
    <t>Mineral material</t>
  </si>
  <si>
    <t>Liver</t>
  </si>
  <si>
    <t>Bar</t>
  </si>
  <si>
    <t>skin</t>
  </si>
  <si>
    <t>Azerbaijan</t>
  </si>
  <si>
    <t>Mud</t>
  </si>
  <si>
    <t>ENVO:01000001</t>
  </si>
  <si>
    <t>Lung</t>
  </si>
  <si>
    <t>Bay</t>
  </si>
  <si>
    <t>scat</t>
  </si>
  <si>
    <t>Bahamas</t>
  </si>
  <si>
    <t>Muddy water</t>
  </si>
  <si>
    <t>ENVO:00005793</t>
  </si>
  <si>
    <t>Mid_body</t>
  </si>
  <si>
    <t>Blowhole</t>
  </si>
  <si>
    <t>eggshell</t>
  </si>
  <si>
    <t>Bahrain</t>
  </si>
  <si>
    <t>Nesting material</t>
  </si>
  <si>
    <t>Modular_colony</t>
  </si>
  <si>
    <t>Bush area</t>
  </si>
  <si>
    <t>scales</t>
  </si>
  <si>
    <t>Baltic Sea</t>
  </si>
  <si>
    <t>Organic material</t>
  </si>
  <si>
    <t>Mollusc_foot</t>
  </si>
  <si>
    <t>Chaparral area</t>
  </si>
  <si>
    <t>mollusc_foot</t>
  </si>
  <si>
    <t>Baker Island</t>
  </si>
  <si>
    <t>Particulate matter</t>
  </si>
  <si>
    <t>Multicellular_organisms_in_culture</t>
  </si>
  <si>
    <t>Circalittoral zone</t>
  </si>
  <si>
    <t>hair</t>
  </si>
  <si>
    <t>Bangladesh</t>
  </si>
  <si>
    <t>Permafrost</t>
  </si>
  <si>
    <t>Muscle</t>
  </si>
  <si>
    <t>Coast</t>
  </si>
  <si>
    <t>gill_animal</t>
  </si>
  <si>
    <t>Barbados</t>
  </si>
  <si>
    <t>Plastic</t>
  </si>
  <si>
    <t>Mycelium</t>
  </si>
  <si>
    <t>Coastal scrubland</t>
  </si>
  <si>
    <t>**other_somatic_animal_tissue**</t>
  </si>
  <si>
    <t>Bassas da India</t>
  </si>
  <si>
    <t>Plastic production compound</t>
  </si>
  <si>
    <t>Mycorrhiza</t>
  </si>
  <si>
    <t>Confluence</t>
  </si>
  <si>
    <t>oviduct</t>
  </si>
  <si>
    <t>Belarus</t>
  </si>
  <si>
    <t>Quicksand</t>
  </si>
  <si>
    <t>Ovary_animal</t>
  </si>
  <si>
    <t>Crater zone</t>
  </si>
  <si>
    <t>gonad</t>
  </si>
  <si>
    <t>Belgium</t>
  </si>
  <si>
    <t>Radioactive material</t>
  </si>
  <si>
    <t>Oviduct</t>
  </si>
  <si>
    <t>Desert scrubland</t>
  </si>
  <si>
    <t>ovary_animal</t>
  </si>
  <si>
    <t>Belize</t>
  </si>
  <si>
    <t>Refractory astrogeological material</t>
  </si>
  <si>
    <t>Pancreas</t>
  </si>
  <si>
    <t>Diurnal marine tidal flow zone</t>
  </si>
  <si>
    <t>testis</t>
  </si>
  <si>
    <t>Benin</t>
  </si>
  <si>
    <t>Resin</t>
  </si>
  <si>
    <t>Petiole</t>
  </si>
  <si>
    <t>Environmental zone of processual equilibrium</t>
  </si>
  <si>
    <t>sperm_seminal_fluid</t>
  </si>
  <si>
    <t>Bermuda</t>
  </si>
  <si>
    <t>Sand</t>
  </si>
  <si>
    <t>ENVO:01000017</t>
  </si>
  <si>
    <t>Posterior_body</t>
  </si>
  <si>
    <t>Flood fringe</t>
  </si>
  <si>
    <t>egg</t>
  </si>
  <si>
    <t>Bhutan</t>
  </si>
  <si>
    <t>Scree</t>
  </si>
  <si>
    <t>Scales</t>
  </si>
  <si>
    <t>Flower strip</t>
  </si>
  <si>
    <t>**other_reproductive_animal_tissue**</t>
  </si>
  <si>
    <t>Bolivia</t>
  </si>
  <si>
    <t>Scum</t>
  </si>
  <si>
    <t>Scat</t>
  </si>
  <si>
    <t>Flower-rich field margin strip</t>
  </si>
  <si>
    <t>whole_plant</t>
  </si>
  <si>
    <t>Borneo</t>
  </si>
  <si>
    <t>Sea water</t>
  </si>
  <si>
    <t>ENVO:00002149</t>
  </si>
  <si>
    <t>Seed</t>
  </si>
  <si>
    <t>Forested area</t>
  </si>
  <si>
    <t>Bosnia and Herzegovina</t>
  </si>
  <si>
    <t>Sediment</t>
  </si>
  <si>
    <t>ENVO:00002007</t>
  </si>
  <si>
    <t>Seedling</t>
  </si>
  <si>
    <t>Geothermally active field</t>
  </si>
  <si>
    <t>Botswana</t>
  </si>
  <si>
    <t>Shellac</t>
  </si>
  <si>
    <t>Shoot</t>
  </si>
  <si>
    <t>Grassland area</t>
  </si>
  <si>
    <t>leaf</t>
  </si>
  <si>
    <t>Bouvet Island</t>
  </si>
  <si>
    <t>Silt</t>
  </si>
  <si>
    <t>Skin</t>
  </si>
  <si>
    <t>Gravel field</t>
  </si>
  <si>
    <t>flower</t>
  </si>
  <si>
    <t>Brazil</t>
  </si>
  <si>
    <t>Slurry</t>
  </si>
  <si>
    <t>Sperm_seminal_fluid</t>
  </si>
  <si>
    <t>Harbor</t>
  </si>
  <si>
    <t>blade</t>
  </si>
  <si>
    <t>British Virgin Islands</t>
  </si>
  <si>
    <t>Slush ice</t>
  </si>
  <si>
    <t>Spleen</t>
  </si>
  <si>
    <t>Heath</t>
  </si>
  <si>
    <t>stem</t>
  </si>
  <si>
    <t>Brunei</t>
  </si>
  <si>
    <t>Snow</t>
  </si>
  <si>
    <t>ENVO:01000406</t>
  </si>
  <si>
    <t>Spore</t>
  </si>
  <si>
    <t>High tide zone</t>
  </si>
  <si>
    <t>petiole</t>
  </si>
  <si>
    <t>Bulgaria</t>
  </si>
  <si>
    <t>Soil</t>
  </si>
  <si>
    <t>ENVO:00001998</t>
  </si>
  <si>
    <t>Spore_bearing_structure</t>
  </si>
  <si>
    <t>Hill range</t>
  </si>
  <si>
    <t>shoot</t>
  </si>
  <si>
    <t>Burkina Faso</t>
  </si>
  <si>
    <t>Solid environmental material</t>
  </si>
  <si>
    <t>Stem</t>
  </si>
  <si>
    <t>Hill sphere</t>
  </si>
  <si>
    <t>Burundi</t>
  </si>
  <si>
    <t>Tephra</t>
  </si>
  <si>
    <t>Stipe</t>
  </si>
  <si>
    <t>Hydrothermal field</t>
  </si>
  <si>
    <t>thallus_plant</t>
  </si>
  <si>
    <t>Cambodia</t>
  </si>
  <si>
    <t>Thermoplastic material</t>
  </si>
  <si>
    <t>Stomach</t>
  </si>
  <si>
    <t>Ice field</t>
  </si>
  <si>
    <t>bract</t>
  </si>
  <si>
    <t>Cameroon</t>
  </si>
  <si>
    <t>Time crystal</t>
  </si>
  <si>
    <t>Tentacle</t>
  </si>
  <si>
    <t>Infralittoral zone</t>
  </si>
  <si>
    <t>root</t>
  </si>
  <si>
    <t>Canada</t>
  </si>
  <si>
    <t>Tragacanth</t>
  </si>
  <si>
    <t>Terminal_body</t>
  </si>
  <si>
    <t>Inlet</t>
  </si>
  <si>
    <t>**other_plant_tissue**</t>
  </si>
  <si>
    <t>Cape Verde</t>
  </si>
  <si>
    <t>Volatile astrogeological material</t>
  </si>
  <si>
    <t>Testis</t>
  </si>
  <si>
    <t>Intertidal zone</t>
  </si>
  <si>
    <t>mycelium</t>
  </si>
  <si>
    <t>Cayman Islands</t>
  </si>
  <si>
    <t>Volume of cyanoacrylate</t>
  </si>
  <si>
    <t>Thallus_fungi</t>
  </si>
  <si>
    <t>Iron-reducing zone of petroleum contaminated sediment</t>
  </si>
  <si>
    <t>mycorrhiza</t>
  </si>
  <si>
    <t>Central African Republic</t>
  </si>
  <si>
    <t>Waste material</t>
  </si>
  <si>
    <t>Thallus_plant</t>
  </si>
  <si>
    <t>Lagrangian point</t>
  </si>
  <si>
    <t>spore_bearing_structure</t>
  </si>
  <si>
    <t>Chad</t>
  </si>
  <si>
    <t>Wax</t>
  </si>
  <si>
    <t>Thorax</t>
  </si>
  <si>
    <t>Lake coast</t>
  </si>
  <si>
    <t>holdfast_fungi</t>
  </si>
  <si>
    <t>Chile</t>
  </si>
  <si>
    <t>Xanthan gum</t>
  </si>
  <si>
    <t>Unicellular_organisms_in_culture</t>
  </si>
  <si>
    <t>Lava field</t>
  </si>
  <si>
    <t>stipe</t>
  </si>
  <si>
    <t>China</t>
  </si>
  <si>
    <t>Whole_organism</t>
  </si>
  <si>
    <t>Levee</t>
  </si>
  <si>
    <t>cap</t>
  </si>
  <si>
    <t>Christmas Island</t>
  </si>
  <si>
    <t>Whole_plant</t>
  </si>
  <si>
    <t>Low tide zone</t>
  </si>
  <si>
    <t>gill_fungi</t>
  </si>
  <si>
    <t>Clipperton Island</t>
  </si>
  <si>
    <t>Not_applicable</t>
  </si>
  <si>
    <t>Marine anoxic zone</t>
  </si>
  <si>
    <t>thallus_fungi</t>
  </si>
  <si>
    <t>Cocos Islands</t>
  </si>
  <si>
    <t>Not_provided</t>
  </si>
  <si>
    <t>Marine benthic feature</t>
  </si>
  <si>
    <t>spore</t>
  </si>
  <si>
    <t>Colombia</t>
  </si>
  <si>
    <t>Marine eulittoral zone</t>
  </si>
  <si>
    <t>**other_fungal_tissue**</t>
  </si>
  <si>
    <t>Comoros</t>
  </si>
  <si>
    <t>Marine mesoscale eddy field</t>
  </si>
  <si>
    <t>not_collected</t>
  </si>
  <si>
    <t>Cook Islands</t>
  </si>
  <si>
    <t>Marine pelagic feature</t>
  </si>
  <si>
    <t>not_applicable</t>
  </si>
  <si>
    <t>Coral Sea Islands</t>
  </si>
  <si>
    <t>Marine reef</t>
  </si>
  <si>
    <t>not_provided</t>
  </si>
  <si>
    <t>Costa Rica</t>
  </si>
  <si>
    <t>Marine sub-littoral zone</t>
  </si>
  <si>
    <t>dna_extract</t>
  </si>
  <si>
    <t>Cote d’Ivoire</t>
  </si>
  <si>
    <t>Marine supra-littoral zone</t>
  </si>
  <si>
    <t>unicellular_organisms_in_culture</t>
  </si>
  <si>
    <t>Croatia</t>
  </si>
  <si>
    <t>Marine tidal flow zone</t>
  </si>
  <si>
    <t>multicellular_organisms_in_culture</t>
  </si>
  <si>
    <t>Cuba</t>
  </si>
  <si>
    <t>Material accumulation zone</t>
  </si>
  <si>
    <t>Curacao</t>
  </si>
  <si>
    <t>Material decumulation zone</t>
  </si>
  <si>
    <t>Cyprus</t>
  </si>
  <si>
    <t>Meander</t>
  </si>
  <si>
    <t>Czech Republic</t>
  </si>
  <si>
    <t>Mountain range</t>
  </si>
  <si>
    <t>Democratic Republic of the Congo</t>
  </si>
  <si>
    <t>Oasis</t>
  </si>
  <si>
    <t>Djibouti</t>
  </si>
  <si>
    <t>Pockmark field</t>
  </si>
  <si>
    <t>Dominica</t>
  </si>
  <si>
    <t>Polder</t>
  </si>
  <si>
    <t>Dominican Republic</t>
  </si>
  <si>
    <t>Populated place</t>
  </si>
  <si>
    <t>Ecuador</t>
  </si>
  <si>
    <t>Prairie</t>
  </si>
  <si>
    <t>Egypt</t>
  </si>
  <si>
    <t>Range of mounts</t>
  </si>
  <si>
    <t>El Salvador</t>
  </si>
  <si>
    <t>Rhizosphere</t>
  </si>
  <si>
    <t>Equatorial Guinea</t>
  </si>
  <si>
    <t>Rincon</t>
  </si>
  <si>
    <t>Eritrea</t>
  </si>
  <si>
    <t>Roadside</t>
  </si>
  <si>
    <t>Estonia</t>
  </si>
  <si>
    <t>Rocky reef</t>
  </si>
  <si>
    <t>Eswatini</t>
  </si>
  <si>
    <t>Savanna</t>
  </si>
  <si>
    <t>Ethiopia</t>
  </si>
  <si>
    <t>Scrubland area</t>
  </si>
  <si>
    <t>Europa Island</t>
  </si>
  <si>
    <t>Falkland Islands (Islas Malvinas)</t>
  </si>
  <si>
    <t>Semi-diurnal marine tidal flow zone</t>
  </si>
  <si>
    <t>Fiji</t>
  </si>
  <si>
    <t>Snow field</t>
  </si>
  <si>
    <t>France</t>
  </si>
  <si>
    <t>Steppe</t>
  </si>
  <si>
    <t>French Guiana</t>
  </si>
  <si>
    <t>Swamp area</t>
  </si>
  <si>
    <t>French Polynesia</t>
  </si>
  <si>
    <t>Undersea feature</t>
  </si>
  <si>
    <t>French Southern and Antarctic Lands</t>
  </si>
  <si>
    <t>Vadose zone</t>
  </si>
  <si>
    <t>Gabon</t>
  </si>
  <si>
    <t>Volcanic field</t>
  </si>
  <si>
    <t>Gambia</t>
  </si>
  <si>
    <t>Wetland area</t>
  </si>
  <si>
    <t>Gaza Strip</t>
  </si>
  <si>
    <t>Woodland area</t>
  </si>
  <si>
    <t>Georgia</t>
  </si>
  <si>
    <t>Woodland clearing</t>
  </si>
  <si>
    <t>Germany</t>
  </si>
  <si>
    <t>Ghana</t>
  </si>
  <si>
    <t>Gibraltar</t>
  </si>
  <si>
    <t>Glorioso Islands</t>
  </si>
  <si>
    <t>Greece</t>
  </si>
  <si>
    <t>Grenada</t>
  </si>
  <si>
    <t>Guadeloupe</t>
  </si>
  <si>
    <t>Guam</t>
  </si>
  <si>
    <t>Guatemala</t>
  </si>
  <si>
    <t>Guernsey</t>
  </si>
  <si>
    <t>Guinea</t>
  </si>
  <si>
    <t>Guinea-Bissau</t>
  </si>
  <si>
    <t>Guyana</t>
  </si>
  <si>
    <t>Haiti</t>
  </si>
  <si>
    <t>Heard Island and McDonald Islands</t>
  </si>
  <si>
    <t>Honduras</t>
  </si>
  <si>
    <t>Hong Kong</t>
  </si>
  <si>
    <t>Howland Island</t>
  </si>
  <si>
    <t>Hungary</t>
  </si>
  <si>
    <t>India</t>
  </si>
  <si>
    <t>Indian Ocean</t>
  </si>
  <si>
    <t>Indonesia</t>
  </si>
  <si>
    <t>Iran</t>
  </si>
  <si>
    <t>Iraq</t>
  </si>
  <si>
    <t>Ireland</t>
  </si>
  <si>
    <t>Isle of Man</t>
  </si>
  <si>
    <t>Israel</t>
  </si>
  <si>
    <t>Italy</t>
  </si>
  <si>
    <t>Jamaica</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</si>
  <si>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</si>
  <si>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</si>
  <si>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</si>
  <si>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</si>
  <si>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</si>
  <si>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</si>
  <si>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</si>
  <si>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</si>
  <si>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</si>
  <si>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</si>
  <si>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</si>
  <si>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</si>
  <si>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</si>
  <si>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</si>
  <si>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</si>
  <si>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</si>
  <si>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</si>
  <si>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</si>
  <si>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</si>
  <si>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</si>
  <si>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</si>
  <si>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</si>
  <si>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</si>
  <si>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</si>
  <si>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</si>
  <si>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</si>
  <si>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</si>
  <si>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</si>
  <si>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</si>
  <si>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</si>
  <si>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</si>
  <si>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</si>
  <si>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</si>
  <si>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</si>
  <si>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</si>
  <si>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</si>
  <si>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Mediterranean Sea</t>
  </si>
  <si>
    <t>Mexico</t>
  </si>
  <si>
    <t>Micronesia, Federated States of</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</si>
  <si>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</si>
  <si>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</si>
  <si>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</si>
  <si>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</si>
  <si>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</si>
  <si>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</si>
  <si>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</si>
  <si>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</si>
  <si>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</si>
  <si>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</si>
  <si>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</si>
  <si>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</si>
  <si>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</si>
  <si>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</si>
  <si>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</si>
  <si>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</si>
  <si>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</si>
  <si>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</si>
  <si>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</si>
  <si>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</si>
  <si>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</si>
  <si>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</si>
  <si>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</si>
  <si>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Northern Mariana Islands</t>
  </si>
  <si>
    <t>Oman</t>
  </si>
  <si>
    <t>Pacific Ocean</t>
  </si>
  <si>
    <t>Pakistan</t>
  </si>
  <si>
    <t>Palau</t>
  </si>
  <si>
    <t>Palmyra Atoll</t>
  </si>
  <si>
    <t>Panama</t>
  </si>
  <si>
    <t>Papua New Guinea</t>
  </si>
  <si>
    <t>Paracel Islands</t>
  </si>
  <si>
    <t>Paraguay</t>
  </si>
  <si>
    <t>Peru</t>
  </si>
  <si>
    <t>Philippines</t>
  </si>
  <si>
    <t>Pitcairn Islands</t>
  </si>
  <si>
    <t>Poland</t>
  </si>
  <si>
    <t>Portugal</t>
  </si>
  <si>
    <t>Puerto Rico</t>
  </si>
  <si>
    <t>Qatar</t>
  </si>
  <si>
    <t>Republic of the Congo</t>
  </si>
  <si>
    <t>Reunion</t>
  </si>
  <si>
    <t>Romania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</si>
  <si>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</si>
  <si>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</si>
  <si>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</si>
  <si>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</si>
  <si>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</si>
  <si>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</si>
  <si>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</si>
  <si>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</si>
  <si>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</si>
  <si>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</si>
  <si>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</si>
  <si>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</si>
  <si>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</si>
  <si>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</si>
  <si>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</si>
  <si>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</si>
  <si>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</si>
  <si>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</si>
  <si>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</si>
  <si>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</si>
  <si>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</si>
  <si>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</si>
  <si>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</si>
  <si>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</si>
  <si>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</si>
  <si>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</si>
  <si>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Southern Ocean</t>
  </si>
  <si>
    <t>Spain</t>
  </si>
  <si>
    <t>Spratly Islands</t>
  </si>
  <si>
    <t>Sri Lanka</t>
  </si>
  <si>
    <t>State of Palestine</t>
  </si>
  <si>
    <t>Sudan</t>
  </si>
  <si>
    <t>Suriname</t>
  </si>
  <si>
    <t>Switzerland</t>
  </si>
  <si>
    <t>Syria</t>
  </si>
  <si>
    <t>Taiwan</t>
  </si>
  <si>
    <t>Tajikistan</t>
  </si>
  <si>
    <t>Tanzania</t>
  </si>
  <si>
    <t>Tasman Sea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</si>
  <si>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</si>
  <si>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</si>
  <si>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</si>
  <si>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</si>
  <si>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</si>
  <si>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</si>
  <si>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</si>
  <si>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</si>
  <si>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</si>
  <si>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</si>
  <si>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</si>
  <si>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</si>
  <si>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</si>
  <si>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</si>
  <si>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</si>
  <si>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</si>
  <si>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</si>
  <si>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</si>
  <si>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</si>
  <si>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</si>
  <si>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</si>
  <si>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</si>
  <si>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</si>
  <si>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</si>
  <si>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</si>
  <si>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</si>
  <si>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</si>
  <si>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</si>
  <si>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</si>
  <si>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</si>
  <si>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 xml:space="preserve">This information for these attributes can be uploaded to the EBP-Nor Species database using the Add data&gt;Upload TSV&gt;Update existing. Then click Upload (update). Export the attributes as tab separated values (TSV). Include line 2 to 5 and collumn A to D. </t>
  </si>
  <si>
    <t>Parent project accessions</t>
  </si>
  <si>
    <t>Project accessions</t>
  </si>
  <si>
    <t>Unique ID</t>
  </si>
  <si>
    <t>Collector</t>
  </si>
  <si>
    <t>Elevation</t>
  </si>
  <si>
    <t>Original collection date</t>
  </si>
  <si>
    <t>Original publication</t>
  </si>
  <si>
    <t>adm:parent_pro</t>
  </si>
  <si>
    <t>adm:proj_alias</t>
  </si>
  <si>
    <t>adm:proj_descr</t>
  </si>
  <si>
    <t>adm:proj_title</t>
  </si>
  <si>
    <t>adm:seq_rel_dt</t>
  </si>
  <si>
    <t>adm:study_acc</t>
  </si>
  <si>
    <t>ena:rec_date</t>
  </si>
  <si>
    <t>ena:sub_acc</t>
  </si>
  <si>
    <t>sam:coll_orcid</t>
  </si>
  <si>
    <t>sam:coordinate</t>
  </si>
  <si>
    <t>sam:date</t>
  </si>
  <si>
    <t>sam:env_sample</t>
  </si>
  <si>
    <t>sam:habitat</t>
  </si>
  <si>
    <t>sam:lifestage</t>
  </si>
  <si>
    <t>sam:location</t>
  </si>
  <si>
    <t>sam:method</t>
  </si>
  <si>
    <t>sam:mixed_risk</t>
  </si>
  <si>
    <t>sam:org_date</t>
  </si>
  <si>
    <t>sam:org_pub</t>
  </si>
  <si>
    <t>sam:sex</t>
  </si>
  <si>
    <t>sam:time</t>
  </si>
  <si>
    <t>tax:ide_affil</t>
  </si>
  <si>
    <t>tax:ide_method</t>
  </si>
  <si>
    <t>tax:mixed_spec</t>
  </si>
  <si>
    <t>pbb:bar_name</t>
  </si>
  <si>
    <t>pbb:bar_pre</t>
  </si>
  <si>
    <t>pbb:bar_status</t>
  </si>
  <si>
    <t>pbb:bar_tsu_rm</t>
  </si>
  <si>
    <t>pbb:bar_tsu_tp</t>
  </si>
  <si>
    <t>pbb:bio_dna</t>
  </si>
  <si>
    <t>pbb:bio_dna_vo</t>
  </si>
  <si>
    <t>pbb:bio_tsu_rm</t>
  </si>
  <si>
    <t>pbb:bio_tsu_tp</t>
  </si>
  <si>
    <t>pbb:bio_tsu_vo</t>
  </si>
  <si>
    <t>pbb:ena_chlst</t>
  </si>
  <si>
    <t>pbb:org_part</t>
  </si>
  <si>
    <t>pbb:part_size</t>
  </si>
  <si>
    <t>pbb:pre_aff</t>
  </si>
  <si>
    <t>pbb:pre_by</t>
  </si>
  <si>
    <t>pbb:pre_cont</t>
  </si>
  <si>
    <t>pbb:pre_date</t>
  </si>
  <si>
    <t>pbb:pre_elaps</t>
  </si>
  <si>
    <t>pbb:pre_method</t>
  </si>
  <si>
    <t>pbb:pre_solut</t>
  </si>
  <si>
    <t>pbb:spe_name</t>
  </si>
  <si>
    <t>pbb:voucher_id</t>
  </si>
  <si>
    <t>The sheets Isolate export and Specimen export are useful for uploading to the EBP-Nor database to avoid manual input. Once the sampling sheet is filled the content of these sheets can be exported in a tab separated format from Excel, Calc or similar programs. Be sure to remove any empty lines from the sheet or tsv before attempting to upload the data. The "#" is used in an adhoc way to indicate an empty line in the upload sheet.</t>
  </si>
  <si>
    <r>
      <rPr>
        <sz val="14"/>
        <color rgb="FF000000"/>
        <rFont val="Calibri"/>
        <family val="2"/>
      </rPr>
      <t xml:space="preserve">EBP-Nor sampling schema.
</t>
    </r>
    <r>
      <rPr>
        <sz val="9"/>
        <color rgb="FF002060"/>
        <rFont val="Calibri"/>
        <family val="2"/>
      </rPr>
      <t>Last update: 2023-10-20</t>
    </r>
  </si>
  <si>
    <t>sam:country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</si>
</sst>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hh:mm;@"/>
    <numFmt numFmtId="166" formatCode="h:mm;@"/>
    <numFmt numFmtId="167" formatCode="0.0"/>
    <numFmt numFmtId="168" formatCode="\$#,##0.00"/>
  </numFmts>
  <fonts count="42">
    <font>
      <sz val="11"/>
      <color theme="1"/>
      <name val="Calibri"/>
      <family val="2"/>
      <scheme val="minor"/>
    </font>
    <font>
      <sz val="8"/>
      <color theme="1"/>
      <name val="Arial"/>
      <family val="2"/>
    </font>
    <font>
      <sz val="10"/>
      <color theme="1"/>
      <name val="Calibri"/>
      <family val="2"/>
    </font>
    <font>
      <b/>
      <u/>
      <sz val="10"/>
      <color theme="1"/>
      <name val="Calibri"/>
      <family val="2"/>
    </font>
    <font>
      <i/>
      <sz val="10"/>
      <color theme="1"/>
      <name val="Calibri"/>
      <family val="2"/>
    </font>
    <font>
      <sz val="11"/>
      <color rgb="FF444444"/>
      <name val="Calibri"/>
      <family val="2"/>
      <charset val="1"/>
    </font>
    <font>
      <b/>
      <sz val="11"/>
      <color theme="1"/>
      <name val="Calibri"/>
      <family val="2"/>
      <scheme val="minor"/>
    </font>
    <font>
      <b/>
      <sz val="10"/>
      <color theme="1"/>
      <name val="Calibri"/>
      <family val="2"/>
    </font>
    <font>
      <sz val="11"/>
      <color rgb="FF000000"/>
      <name val="Calibri"/>
      <family val="2"/>
    </font>
    <font>
      <sz val="8"/>
      <color rgb="FF000000"/>
      <name val="Arial"/>
      <family val="2"/>
    </font>
    <font>
      <sz val="14"/>
      <color theme="1"/>
      <name val="Calibri"/>
      <family val="2"/>
    </font>
    <font>
      <sz val="10"/>
      <color theme="1"/>
      <name val="Corbel"/>
    </font>
    <font>
      <sz val="10"/>
      <color theme="1"/>
      <name val="Arial"/>
      <family val="2"/>
    </font>
    <font>
      <b/>
      <sz val="10"/>
      <color rgb="FF000000"/>
      <name val="Arial"/>
      <family val="2"/>
    </font>
    <font>
      <b/>
      <sz val="10"/>
      <color rgb="FF000000"/>
      <name val="Roboto"/>
      <family val="2"/>
      <charset val="1"/>
    </font>
    <font>
      <b/>
      <sz val="9"/>
      <color theme="1"/>
      <name val="Arial"/>
      <family val="2"/>
    </font>
    <font>
      <sz val="9"/>
      <color theme="1"/>
      <name val="Arial"/>
      <family val="2"/>
    </font>
    <font>
      <sz val="10"/>
      <color rgb="FF000000"/>
      <name val="Calibri"/>
      <family val="2"/>
    </font>
    <font>
      <b/>
      <sz val="10"/>
      <color rgb="FF000000"/>
      <name val="Calibri"/>
      <family val="2"/>
    </font>
    <font>
      <b/>
      <i/>
      <u/>
      <sz val="10"/>
      <color theme="1" tint="0.34998626667073579"/>
      <name val="Calibri (Body)"/>
    </font>
    <font>
      <i/>
      <sz val="10"/>
      <color theme="1" tint="0.34998626667073579"/>
      <name val="Calibri (Body)"/>
    </font>
    <font>
      <b/>
      <i/>
      <sz val="10"/>
      <color theme="1" tint="0.34998626667073579"/>
      <name val="Calibri (Body)"/>
    </font>
    <font>
      <sz val="10"/>
      <color theme="1"/>
      <name val="Liberation Sans"/>
    </font>
    <font>
      <b/>
      <sz val="10"/>
      <color theme="1"/>
      <name val="Liberation Sans"/>
    </font>
    <font>
      <sz val="10"/>
      <color theme="1"/>
      <name val="Calibri (Body)"/>
    </font>
    <font>
      <b/>
      <sz val="10"/>
      <color theme="1"/>
      <name val="Calibri (Body)"/>
    </font>
    <font>
      <sz val="14"/>
      <color rgb="FF000000"/>
      <name val="Calibri"/>
      <family val="2"/>
    </font>
    <font>
      <sz val="9"/>
      <color rgb="FF002060"/>
      <name val="Calibri"/>
      <family val="2"/>
    </font>
    <font>
      <u/>
      <sz val="10"/>
      <color theme="1"/>
      <name val="Calibri"/>
      <family val="2"/>
    </font>
    <font>
      <b/>
      <sz val="12"/>
      <color theme="1"/>
      <name val="Calibri"/>
      <family val="2"/>
    </font>
    <font>
      <b/>
      <sz val="10"/>
      <color theme="1"/>
      <name val="Liberation Sans"/>
      <charset val="1"/>
    </font>
    <font>
      <sz val="12"/>
      <color theme="1"/>
      <name val="Calibri"/>
      <family val="2"/>
    </font>
    <font>
      <sz val="10"/>
      <color theme="1"/>
      <name val="Calibri"/>
      <family val="2"/>
      <scheme val="minor"/>
    </font>
    <font>
      <u/>
      <sz val="12"/>
      <color theme="1"/>
      <name val="Calibri"/>
      <family val="2"/>
    </font>
    <font>
      <i/>
      <sz val="10"/>
      <color theme="1"/>
      <name val="Calibri (Body)"/>
    </font>
    <font>
      <i/>
      <sz val="10"/>
      <color theme="1"/>
      <name val="Calibri"/>
      <family val="2"/>
      <scheme val="minor"/>
    </font>
    <font>
      <b/>
      <sz val="8"/>
      <color rgb="FF000000"/>
      <name val="Arial"/>
      <family val="2"/>
    </font>
    <font>
      <i/>
      <sz val="10"/>
      <color theme="1" tint="0.34998626667073579"/>
      <name val="Calibri"/>
      <family val="2"/>
      <scheme val="minor"/>
    </font>
    <font>
      <i/>
      <sz val="10"/>
      <color theme="1" tint="0.34998626667073579"/>
      <name val="Calibri"/>
      <family val="2"/>
    </font>
    <font>
      <b/>
      <sz val="8"/>
      <color theme="1"/>
      <name val="Arial"/>
      <family val="2"/>
    </font>
    <font>
      <i/>
      <sz val="11"/>
      <color theme="1"/>
      <name val="Calibri"/>
      <family val="2"/>
    </font>
    <font>
      <b/>
      <sz val="10"/>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E2EFDA"/>
        <bgColor indexed="64"/>
      </patternFill>
    </fill>
    <fill>
      <patternFill patternType="solid">
        <fgColor rgb="FFDDEBF7"/>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C9DAF8"/>
        <bgColor rgb="FFC9DAF8"/>
      </patternFill>
    </fill>
    <fill>
      <patternFill patternType="solid">
        <fgColor theme="0" tint="-4.9989318521683403E-2"/>
        <bgColor indexed="64"/>
      </patternFill>
    </fill>
  </fills>
  <borders count="15">
    <border>
      <left/>
      <right/>
      <top/>
      <bottom/>
      <diagonal/>
    </border>
    <border>
      <left/>
      <right/>
      <top/>
      <bottom style="thin">
        <color rgb="FFA6A6A6"/>
      </bottom>
      <diagonal/>
    </border>
    <border>
      <left/>
      <right/>
      <top style="medium">
        <color rgb="FF000000"/>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right/>
      <top style="thin">
        <color rgb="FFA6A6A6"/>
      </top>
      <bottom/>
      <diagonal/>
    </border>
    <border>
      <left/>
      <right/>
      <top style="thin">
        <color rgb="FFA6A6A6"/>
      </top>
      <bottom style="thin">
        <color rgb="FFA6A6A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3">
    <xf numFmtId="0" fontId="0" fillId="0" borderId="0" xfId="0"/>
    <xf numFmtId="0" fontId="2" fillId="0" borderId="0" xfId="0" applyFont="1"/>
    <xf numFmtId="0" fontId="5" fillId="0" borderId="0" xfId="0" applyFont="1"/>
    <xf numFmtId="0" fontId="6" fillId="0" borderId="0" xfId="0" applyFont="1"/>
    <xf numFmtId="0" fontId="8" fillId="0" borderId="0" xfId="0" applyFont="1"/>
    <xf numFmtId="0" fontId="9" fillId="0" borderId="0" xfId="0" applyFont="1"/>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7" fillId="4" borderId="0" xfId="0" applyFont="1" applyFill="1" applyAlignment="1">
      <alignment vertical="top"/>
    </xf>
    <xf numFmtId="0" fontId="2" fillId="4" borderId="0" xfId="0" applyFont="1" applyFill="1" applyAlignment="1">
      <alignment horizontal="left" vertical="top" wrapText="1"/>
    </xf>
    <xf numFmtId="0" fontId="12" fillId="0" borderId="0" xfId="0" applyFont="1"/>
    <xf numFmtId="0" fontId="7" fillId="0" borderId="0" xfId="0" applyFont="1"/>
    <xf numFmtId="0" fontId="4" fillId="2" borderId="0" xfId="0" applyFont="1" applyFill="1" applyAlignment="1">
      <alignment vertical="top"/>
    </xf>
    <xf numFmtId="0" fontId="2" fillId="2" borderId="0" xfId="0" applyFont="1" applyFill="1" applyAlignment="1">
      <alignment vertical="top"/>
    </xf>
    <xf numFmtId="49" fontId="2" fillId="2" borderId="0" xfId="0" applyNumberFormat="1" applyFont="1" applyFill="1" applyAlignment="1">
      <alignment horizontal="center" vertical="top"/>
    </xf>
    <xf numFmtId="49" fontId="2" fillId="2" borderId="0" xfId="0" applyNumberFormat="1" applyFont="1" applyFill="1" applyAlignment="1">
      <alignment vertical="top"/>
    </xf>
    <xf numFmtId="0" fontId="7" fillId="0" borderId="0" xfId="0" applyFont="1" applyAlignment="1">
      <alignment horizontal="left" vertical="top"/>
    </xf>
    <xf numFmtId="0" fontId="7" fillId="0" borderId="0" xfId="0" applyFont="1" applyAlignment="1">
      <alignment vertical="top"/>
    </xf>
    <xf numFmtId="0" fontId="7" fillId="0" borderId="0" xfId="0" applyFont="1" applyAlignment="1">
      <alignment vertical="top" readingOrder="1"/>
    </xf>
    <xf numFmtId="49" fontId="0" fillId="0" borderId="0" xfId="0" applyNumberFormat="1"/>
    <xf numFmtId="49" fontId="2" fillId="0" borderId="3" xfId="0" applyNumberFormat="1" applyFont="1" applyBorder="1" applyAlignment="1">
      <alignment horizontal="left" vertical="top"/>
    </xf>
    <xf numFmtId="0" fontId="2" fillId="2" borderId="0" xfId="0" applyFont="1" applyFill="1" applyAlignment="1">
      <alignment horizontal="left" vertical="top"/>
    </xf>
    <xf numFmtId="0" fontId="15" fillId="0" borderId="0" xfId="0" applyFont="1" applyAlignment="1">
      <alignment horizontal="left" readingOrder="1"/>
    </xf>
    <xf numFmtId="0" fontId="15" fillId="0" borderId="0" xfId="0" applyFont="1"/>
    <xf numFmtId="0" fontId="16" fillId="0" borderId="0" xfId="0" applyFont="1"/>
    <xf numFmtId="0" fontId="1" fillId="0" borderId="0" xfId="0" applyFont="1" applyAlignment="1">
      <alignment horizontal="left" readingOrder="1"/>
    </xf>
    <xf numFmtId="0" fontId="0" fillId="0" borderId="0" xfId="0" applyAlignment="1">
      <alignment horizontal="left"/>
    </xf>
    <xf numFmtId="0" fontId="17" fillId="0" borderId="0" xfId="0" applyFont="1" applyAlignment="1">
      <alignment vertical="top" wrapText="1"/>
    </xf>
    <xf numFmtId="0" fontId="18" fillId="4" borderId="0" xfId="0" applyFont="1" applyFill="1" applyAlignment="1">
      <alignment vertical="top" wrapText="1"/>
    </xf>
    <xf numFmtId="0" fontId="18" fillId="4" borderId="0" xfId="0" applyFont="1" applyFill="1" applyAlignment="1">
      <alignment horizontal="center"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3" fillId="2" borderId="0" xfId="0" applyFont="1" applyFill="1" applyAlignment="1">
      <alignment vertical="top"/>
    </xf>
    <xf numFmtId="0" fontId="7" fillId="0" borderId="1" xfId="0" applyFont="1" applyBorder="1" applyAlignment="1">
      <alignment horizontal="left" vertical="top" readingOrder="1"/>
    </xf>
    <xf numFmtId="0" fontId="19" fillId="0" borderId="0" xfId="0" applyFont="1" applyAlignment="1">
      <alignment vertical="top"/>
    </xf>
    <xf numFmtId="0" fontId="20" fillId="3" borderId="3" xfId="0" applyFont="1" applyFill="1" applyBorder="1" applyAlignment="1">
      <alignment vertical="top"/>
    </xf>
    <xf numFmtId="49" fontId="20" fillId="0" borderId="3" xfId="0" applyNumberFormat="1" applyFont="1" applyBorder="1" applyAlignment="1">
      <alignment horizontal="left" vertical="top"/>
    </xf>
    <xf numFmtId="49" fontId="20" fillId="0" borderId="3" xfId="0" applyNumberFormat="1" applyFont="1" applyBorder="1" applyAlignment="1">
      <alignment vertical="top"/>
    </xf>
    <xf numFmtId="0" fontId="21" fillId="0" borderId="0" xfId="0" applyFont="1" applyAlignment="1">
      <alignment horizontal="left" vertical="top"/>
    </xf>
    <xf numFmtId="0" fontId="22" fillId="0" borderId="0" xfId="0" applyFont="1"/>
    <xf numFmtId="0" fontId="23" fillId="0" borderId="0" xfId="0" applyFont="1"/>
    <xf numFmtId="0" fontId="25" fillId="0" borderId="0" xfId="0" applyFont="1" applyAlignment="1">
      <alignment horizontal="left" vertical="top"/>
    </xf>
    <xf numFmtId="164" fontId="20" fillId="0" borderId="3" xfId="0" applyNumberFormat="1" applyFont="1" applyBorder="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24" fillId="3" borderId="3" xfId="0" applyFont="1" applyFill="1" applyBorder="1" applyAlignment="1">
      <alignment horizontal="left" vertical="top"/>
    </xf>
    <xf numFmtId="0" fontId="2" fillId="3" borderId="3" xfId="0" applyFont="1" applyFill="1" applyBorder="1" applyAlignment="1">
      <alignment horizontal="left" vertical="top"/>
    </xf>
    <xf numFmtId="0" fontId="20" fillId="3" borderId="3" xfId="0" applyFont="1" applyFill="1" applyBorder="1" applyAlignment="1">
      <alignment horizontal="left" vertical="top"/>
    </xf>
    <xf numFmtId="0" fontId="29" fillId="4" borderId="0" xfId="0" applyFont="1" applyFill="1" applyAlignment="1">
      <alignment vertical="center"/>
    </xf>
    <xf numFmtId="0" fontId="7" fillId="4" borderId="0" xfId="0" applyFont="1" applyFill="1" applyAlignment="1">
      <alignment horizontal="left" vertical="center"/>
    </xf>
    <xf numFmtId="0" fontId="2" fillId="4" borderId="0" xfId="0" applyFont="1" applyFill="1" applyAlignment="1">
      <alignment vertical="center"/>
    </xf>
    <xf numFmtId="0" fontId="20" fillId="4" borderId="0" xfId="0" applyFont="1" applyFill="1" applyAlignment="1">
      <alignment vertical="center"/>
    </xf>
    <xf numFmtId="0" fontId="2" fillId="0" borderId="0" xfId="0" applyFont="1" applyAlignment="1">
      <alignment vertical="center"/>
    </xf>
    <xf numFmtId="49" fontId="20" fillId="5" borderId="3" xfId="0" applyNumberFormat="1" applyFont="1" applyFill="1" applyBorder="1" applyAlignment="1">
      <alignment vertical="top" wrapText="1"/>
    </xf>
    <xf numFmtId="49" fontId="2" fillId="5" borderId="3" xfId="0" applyNumberFormat="1" applyFont="1" applyFill="1" applyBorder="1" applyAlignment="1">
      <alignment horizontal="left" vertical="top"/>
    </xf>
    <xf numFmtId="49" fontId="20" fillId="5" borderId="3" xfId="0" applyNumberFormat="1" applyFont="1" applyFill="1" applyBorder="1" applyAlignment="1">
      <alignment horizontal="left" vertical="top"/>
    </xf>
    <xf numFmtId="0" fontId="20" fillId="0" borderId="3" xfId="0" applyFont="1" applyBorder="1" applyAlignment="1">
      <alignment vertical="top"/>
    </xf>
    <xf numFmtId="0" fontId="20" fillId="5" borderId="3" xfId="0" applyFont="1" applyFill="1" applyBorder="1" applyAlignment="1">
      <alignment vertical="top"/>
    </xf>
    <xf numFmtId="49" fontId="20" fillId="5" borderId="3" xfId="0" applyNumberFormat="1" applyFont="1" applyFill="1" applyBorder="1" applyAlignment="1">
      <alignment vertical="top"/>
    </xf>
    <xf numFmtId="0" fontId="24" fillId="0" borderId="3" xfId="0" applyFont="1" applyBorder="1" applyAlignment="1">
      <alignment horizontal="left" vertical="top"/>
    </xf>
    <xf numFmtId="0" fontId="2" fillId="0" borderId="3" xfId="0" applyFont="1" applyBorder="1" applyAlignment="1">
      <alignment horizontal="left" vertical="top"/>
    </xf>
    <xf numFmtId="0" fontId="20" fillId="0" borderId="3" xfId="0" applyFont="1" applyBorder="1" applyAlignment="1">
      <alignment horizontal="left" vertical="top"/>
    </xf>
    <xf numFmtId="49" fontId="24" fillId="5" borderId="3" xfId="0" applyNumberFormat="1" applyFont="1" applyFill="1" applyBorder="1" applyAlignment="1">
      <alignment horizontal="left" vertical="top"/>
    </xf>
    <xf numFmtId="0" fontId="2" fillId="2" borderId="0" xfId="0" applyFont="1" applyFill="1" applyAlignment="1">
      <alignment vertical="top" textRotation="255"/>
    </xf>
    <xf numFmtId="2" fontId="20" fillId="5" borderId="3" xfId="0" applyNumberFormat="1" applyFont="1" applyFill="1" applyBorder="1" applyAlignment="1">
      <alignment horizontal="left" vertical="top"/>
    </xf>
    <xf numFmtId="0" fontId="28" fillId="2" borderId="0" xfId="0" applyFont="1" applyFill="1" applyAlignment="1">
      <alignment vertical="top" textRotation="255"/>
    </xf>
    <xf numFmtId="0" fontId="20" fillId="6" borderId="3" xfId="0" applyFont="1" applyFill="1" applyBorder="1" applyAlignment="1">
      <alignment vertical="top"/>
    </xf>
    <xf numFmtId="165" fontId="20" fillId="5" borderId="3" xfId="0" applyNumberFormat="1" applyFont="1" applyFill="1" applyBorder="1" applyAlignment="1">
      <alignment horizontal="left" vertical="top"/>
    </xf>
    <xf numFmtId="49" fontId="20" fillId="0" borderId="3" xfId="0" applyNumberFormat="1" applyFont="1" applyBorder="1" applyAlignment="1">
      <alignment vertical="top" wrapText="1"/>
    </xf>
    <xf numFmtId="2" fontId="20" fillId="0" borderId="3" xfId="0" applyNumberFormat="1" applyFont="1" applyBorder="1" applyAlignment="1">
      <alignment horizontal="left" vertical="top"/>
    </xf>
    <xf numFmtId="0" fontId="30" fillId="0" borderId="0" xfId="0" applyFont="1"/>
    <xf numFmtId="49" fontId="0" fillId="0" borderId="0" xfId="0" applyNumberFormat="1" applyAlignment="1">
      <alignment horizontal="left"/>
    </xf>
    <xf numFmtId="164" fontId="5" fillId="0" borderId="0" xfId="0" quotePrefix="1" applyNumberFormat="1" applyFont="1" applyAlignment="1">
      <alignment horizontal="left"/>
    </xf>
    <xf numFmtId="166" fontId="0" fillId="0" borderId="0" xfId="0" applyNumberFormat="1" applyAlignment="1">
      <alignment horizontal="left"/>
    </xf>
    <xf numFmtId="0" fontId="20" fillId="5" borderId="3" xfId="0" applyFont="1" applyFill="1" applyBorder="1" applyAlignment="1">
      <alignment vertical="top" wrapText="1"/>
    </xf>
    <xf numFmtId="0" fontId="2" fillId="0" borderId="1" xfId="0" applyFont="1" applyBorder="1" applyAlignment="1">
      <alignment horizontal="left" vertical="top"/>
    </xf>
    <xf numFmtId="0" fontId="2" fillId="0" borderId="0" xfId="0" applyFont="1" applyAlignment="1">
      <alignment horizontal="left" vertical="top" wrapText="1"/>
    </xf>
    <xf numFmtId="0" fontId="0" fillId="0" borderId="0" xfId="0" applyAlignment="1">
      <alignment horizontal="left" vertical="top" wrapText="1"/>
    </xf>
    <xf numFmtId="0" fontId="31" fillId="4" borderId="0" xfId="0" applyFont="1" applyFill="1" applyAlignment="1">
      <alignment vertical="center"/>
    </xf>
    <xf numFmtId="0" fontId="20" fillId="6" borderId="3" xfId="0" applyFont="1" applyFill="1" applyBorder="1" applyAlignment="1">
      <alignment horizontal="left" vertical="top"/>
    </xf>
    <xf numFmtId="1" fontId="20" fillId="0" borderId="3" xfId="0" applyNumberFormat="1" applyFont="1" applyBorder="1" applyAlignment="1">
      <alignment horizontal="left" vertical="top"/>
    </xf>
    <xf numFmtId="0" fontId="2" fillId="7" borderId="10" xfId="0" applyFont="1" applyFill="1" applyBorder="1" applyAlignment="1">
      <alignment vertical="top"/>
    </xf>
    <xf numFmtId="0" fontId="2" fillId="7" borderId="0" xfId="0" applyFont="1" applyFill="1" applyAlignment="1">
      <alignment vertical="top"/>
    </xf>
    <xf numFmtId="0" fontId="2" fillId="7" borderId="11" xfId="0" applyFont="1" applyFill="1" applyBorder="1" applyAlignment="1">
      <alignment vertical="top"/>
    </xf>
    <xf numFmtId="0" fontId="2" fillId="7" borderId="12" xfId="0" applyFont="1" applyFill="1" applyBorder="1" applyAlignment="1">
      <alignment vertical="center"/>
    </xf>
    <xf numFmtId="0" fontId="2" fillId="7" borderId="13" xfId="0" applyFont="1" applyFill="1" applyBorder="1" applyAlignment="1">
      <alignment vertical="center"/>
    </xf>
    <xf numFmtId="0" fontId="2" fillId="0" borderId="13" xfId="0" applyFont="1" applyBorder="1" applyAlignment="1">
      <alignment vertical="center"/>
    </xf>
    <xf numFmtId="0" fontId="2" fillId="7" borderId="14" xfId="0" applyFont="1" applyFill="1" applyBorder="1" applyAlignment="1">
      <alignment vertical="center"/>
    </xf>
    <xf numFmtId="1" fontId="2" fillId="0" borderId="3" xfId="0" applyNumberFormat="1" applyFont="1" applyBorder="1" applyAlignment="1">
      <alignment horizontal="left" vertical="top"/>
    </xf>
    <xf numFmtId="164" fontId="24" fillId="0" borderId="3" xfId="0" applyNumberFormat="1" applyFont="1" applyBorder="1" applyAlignment="1">
      <alignment horizontal="left" vertical="top"/>
    </xf>
    <xf numFmtId="164" fontId="2" fillId="0" borderId="3" xfId="0" applyNumberFormat="1" applyFont="1" applyBorder="1" applyAlignment="1">
      <alignment horizontal="left" vertical="top"/>
    </xf>
    <xf numFmtId="49" fontId="24" fillId="0" borderId="3" xfId="0" applyNumberFormat="1" applyFont="1" applyBorder="1" applyAlignment="1">
      <alignment horizontal="left" vertical="top"/>
    </xf>
    <xf numFmtId="0" fontId="2" fillId="6" borderId="3" xfId="0" applyFont="1" applyFill="1" applyBorder="1" applyAlignment="1">
      <alignment horizontal="left" vertical="top"/>
    </xf>
    <xf numFmtId="0" fontId="2" fillId="5" borderId="3" xfId="0" applyFont="1" applyFill="1" applyBorder="1" applyAlignment="1">
      <alignment horizontal="left" vertical="top"/>
    </xf>
    <xf numFmtId="49" fontId="2" fillId="5" borderId="4" xfId="0" applyNumberFormat="1" applyFont="1" applyFill="1" applyBorder="1" applyAlignment="1">
      <alignment horizontal="left" vertical="top"/>
    </xf>
    <xf numFmtId="165" fontId="24" fillId="5" borderId="3" xfId="0" applyNumberFormat="1" applyFont="1" applyFill="1" applyBorder="1" applyAlignment="1">
      <alignment horizontal="left" vertical="top"/>
    </xf>
    <xf numFmtId="165" fontId="2" fillId="5" borderId="3" xfId="0" applyNumberFormat="1" applyFont="1" applyFill="1" applyBorder="1" applyAlignment="1">
      <alignment horizontal="left" vertical="top"/>
    </xf>
    <xf numFmtId="2" fontId="24" fillId="0" borderId="3" xfId="0" applyNumberFormat="1" applyFont="1" applyBorder="1" applyAlignment="1">
      <alignment horizontal="left" vertical="top"/>
    </xf>
    <xf numFmtId="2" fontId="2" fillId="0" borderId="3" xfId="0" applyNumberFormat="1" applyFont="1" applyBorder="1" applyAlignment="1">
      <alignment horizontal="left" vertical="top"/>
    </xf>
    <xf numFmtId="2" fontId="2" fillId="5" borderId="3" xfId="0" applyNumberFormat="1" applyFont="1" applyFill="1" applyBorder="1" applyAlignment="1">
      <alignment horizontal="left" vertical="top"/>
    </xf>
    <xf numFmtId="0" fontId="2" fillId="2" borderId="0" xfId="0" applyFont="1" applyFill="1" applyAlignment="1">
      <alignment horizontal="left" vertical="top" wrapText="1"/>
    </xf>
    <xf numFmtId="49" fontId="2" fillId="0" borderId="3" xfId="0" applyNumberFormat="1" applyFont="1" applyBorder="1" applyAlignment="1">
      <alignment horizontal="left" vertical="top" wrapText="1"/>
    </xf>
    <xf numFmtId="49" fontId="2" fillId="5" borderId="3" xfId="0" applyNumberFormat="1" applyFont="1" applyFill="1" applyBorder="1" applyAlignment="1">
      <alignment horizontal="left" vertical="top" wrapText="1"/>
    </xf>
    <xf numFmtId="49" fontId="24" fillId="0" borderId="3" xfId="0" applyNumberFormat="1" applyFont="1" applyBorder="1" applyAlignment="1">
      <alignment horizontal="left" vertical="top" wrapText="1"/>
    </xf>
    <xf numFmtId="164" fontId="32" fillId="5" borderId="3" xfId="0" applyNumberFormat="1" applyFont="1" applyFill="1" applyBorder="1" applyAlignment="1">
      <alignment horizontal="left" vertical="top"/>
    </xf>
    <xf numFmtId="0" fontId="32" fillId="2" borderId="0" xfId="0" applyFont="1" applyFill="1" applyAlignment="1">
      <alignment horizontal="left" vertical="top"/>
    </xf>
    <xf numFmtId="0" fontId="32" fillId="0" borderId="0" xfId="0" applyFont="1" applyAlignment="1">
      <alignment horizontal="left" vertical="top" wrapText="1"/>
    </xf>
    <xf numFmtId="164" fontId="32" fillId="0" borderId="3" xfId="0" applyNumberFormat="1" applyFont="1" applyBorder="1" applyAlignment="1">
      <alignment horizontal="left" vertical="top"/>
    </xf>
    <xf numFmtId="49" fontId="32" fillId="5" borderId="3" xfId="0" applyNumberFormat="1" applyFont="1" applyFill="1" applyBorder="1" applyAlignment="1">
      <alignment horizontal="left" vertical="top" wrapText="1"/>
    </xf>
    <xf numFmtId="0" fontId="32" fillId="6" borderId="3" xfId="0" applyFont="1" applyFill="1" applyBorder="1" applyAlignment="1">
      <alignment horizontal="left" vertical="top"/>
    </xf>
    <xf numFmtId="0" fontId="32" fillId="0" borderId="0" xfId="0" applyFont="1" applyAlignment="1">
      <alignment horizontal="left" vertical="top"/>
    </xf>
    <xf numFmtId="0" fontId="32" fillId="0" borderId="0" xfId="0" applyFont="1" applyAlignment="1">
      <alignment horizontal="left"/>
    </xf>
    <xf numFmtId="0" fontId="2" fillId="4" borderId="0" xfId="0" applyFont="1" applyFill="1" applyAlignment="1">
      <alignment horizontal="left" vertical="top"/>
    </xf>
    <xf numFmtId="0" fontId="7" fillId="4" borderId="0" xfId="0" applyFont="1" applyFill="1" applyAlignment="1">
      <alignment horizontal="left" vertical="top"/>
    </xf>
    <xf numFmtId="164" fontId="0" fillId="0" borderId="0" xfId="0" applyNumberFormat="1" applyAlignment="1">
      <alignment horizontal="left"/>
    </xf>
    <xf numFmtId="164" fontId="0" fillId="0" borderId="0" xfId="0" applyNumberFormat="1"/>
    <xf numFmtId="0" fontId="34" fillId="5" borderId="3" xfId="0" applyFont="1" applyFill="1" applyBorder="1" applyAlignment="1">
      <alignment horizontal="left" vertical="top"/>
    </xf>
    <xf numFmtId="0" fontId="4" fillId="0" borderId="3" xfId="0" applyFont="1" applyBorder="1" applyAlignment="1">
      <alignment horizontal="left" vertical="top"/>
    </xf>
    <xf numFmtId="0" fontId="35" fillId="5" borderId="3" xfId="0" applyFont="1" applyFill="1" applyBorder="1" applyAlignment="1">
      <alignment horizontal="left" vertical="top"/>
    </xf>
    <xf numFmtId="0" fontId="35" fillId="2" borderId="0" xfId="0" applyFont="1" applyFill="1" applyAlignment="1">
      <alignment horizontal="left" vertical="top"/>
    </xf>
    <xf numFmtId="0" fontId="35" fillId="0" borderId="3" xfId="0" applyFont="1" applyBorder="1" applyAlignment="1">
      <alignment horizontal="left" vertical="top" wrapText="1"/>
    </xf>
    <xf numFmtId="0" fontId="35" fillId="0" borderId="0" xfId="0" applyFont="1" applyAlignment="1">
      <alignment horizontal="left" vertical="top" wrapText="1"/>
    </xf>
    <xf numFmtId="0" fontId="35" fillId="5" borderId="3" xfId="0" applyFont="1" applyFill="1" applyBorder="1" applyAlignment="1">
      <alignment horizontal="left" vertical="top" wrapText="1"/>
    </xf>
    <xf numFmtId="0" fontId="2" fillId="5" borderId="0" xfId="0" applyFont="1" applyFill="1" applyAlignment="1">
      <alignment vertical="top" textRotation="255"/>
    </xf>
    <xf numFmtId="164" fontId="2" fillId="5" borderId="3" xfId="0" applyNumberFormat="1" applyFont="1" applyFill="1" applyBorder="1" applyAlignment="1">
      <alignment horizontal="left" vertical="top"/>
    </xf>
    <xf numFmtId="164" fontId="2" fillId="5" borderId="4" xfId="0" applyNumberFormat="1" applyFont="1" applyFill="1" applyBorder="1" applyAlignment="1">
      <alignment horizontal="left" vertical="top"/>
    </xf>
    <xf numFmtId="167" fontId="2" fillId="0" borderId="3" xfId="0" applyNumberFormat="1" applyFont="1" applyBorder="1" applyAlignment="1">
      <alignment horizontal="left" vertical="top"/>
    </xf>
    <xf numFmtId="167" fontId="20" fillId="0" borderId="3" xfId="0" applyNumberFormat="1" applyFont="1" applyBorder="1" applyAlignment="1">
      <alignment horizontal="left" vertical="top"/>
    </xf>
    <xf numFmtId="168" fontId="9" fillId="0" borderId="0" xfId="0" applyNumberFormat="1" applyFont="1" applyAlignment="1">
      <alignment horizontal="left"/>
    </xf>
    <xf numFmtId="0" fontId="9" fillId="0" borderId="0" xfId="0" applyFont="1" applyAlignment="1">
      <alignment horizontal="left"/>
    </xf>
    <xf numFmtId="0" fontId="1" fillId="0" borderId="0" xfId="0" applyFont="1"/>
    <xf numFmtId="0" fontId="36" fillId="8" borderId="0" xfId="0" applyFont="1" applyFill="1" applyAlignment="1">
      <alignment horizontal="left"/>
    </xf>
    <xf numFmtId="0" fontId="37" fillId="5" borderId="3" xfId="0" applyFont="1" applyFill="1" applyBorder="1" applyAlignment="1">
      <alignment horizontal="left" vertical="top"/>
    </xf>
    <xf numFmtId="49" fontId="37" fillId="0" borderId="3" xfId="0" applyNumberFormat="1" applyFont="1" applyBorder="1" applyAlignment="1">
      <alignment horizontal="left" vertical="top"/>
    </xf>
    <xf numFmtId="0" fontId="38" fillId="6" borderId="3" xfId="0" applyFont="1" applyFill="1" applyBorder="1" applyAlignment="1">
      <alignment horizontal="left" vertical="top"/>
    </xf>
    <xf numFmtId="49" fontId="37" fillId="5" borderId="3" xfId="0" applyNumberFormat="1" applyFont="1" applyFill="1" applyBorder="1" applyAlignment="1">
      <alignment horizontal="left" vertical="top"/>
    </xf>
    <xf numFmtId="0" fontId="38" fillId="5" borderId="3" xfId="0" applyFont="1" applyFill="1" applyBorder="1" applyAlignment="1">
      <alignment horizontal="left" vertical="top"/>
    </xf>
    <xf numFmtId="0" fontId="39" fillId="8" borderId="0" xfId="0" applyFont="1" applyFill="1"/>
    <xf numFmtId="49" fontId="37" fillId="0" borderId="3" xfId="0" applyNumberFormat="1" applyFont="1" applyBorder="1" applyAlignment="1">
      <alignment horizontal="left" vertical="top" wrapText="1"/>
    </xf>
    <xf numFmtId="0" fontId="32" fillId="0" borderId="3" xfId="0" applyFont="1" applyBorder="1" applyAlignment="1">
      <alignment horizontal="left" vertical="top"/>
    </xf>
    <xf numFmtId="0" fontId="32" fillId="5" borderId="3" xfId="0" applyFont="1" applyFill="1" applyBorder="1" applyAlignment="1">
      <alignment horizontal="left" vertical="top"/>
    </xf>
    <xf numFmtId="0" fontId="10" fillId="6" borderId="13" xfId="0" applyFont="1" applyFill="1" applyBorder="1" applyAlignment="1">
      <alignment vertical="top" wrapText="1"/>
    </xf>
    <xf numFmtId="0" fontId="0" fillId="0" borderId="0" xfId="0" applyAlignment="1">
      <alignment vertical="top" wrapText="1"/>
    </xf>
    <xf numFmtId="0" fontId="41" fillId="0" borderId="0" xfId="0" applyFont="1" applyAlignment="1">
      <alignment horizontal="left"/>
    </xf>
    <xf numFmtId="0" fontId="41" fillId="0" borderId="0" xfId="0" applyFont="1"/>
    <xf numFmtId="0" fontId="0" fillId="9" borderId="0" xfId="0" applyFill="1" applyAlignment="1">
      <alignment horizontal="left"/>
    </xf>
    <xf numFmtId="164" fontId="0" fillId="9" borderId="0" xfId="0" applyNumberFormat="1" applyFill="1" applyAlignment="1">
      <alignment horizontal="left"/>
    </xf>
    <xf numFmtId="166" fontId="0" fillId="9" borderId="0" xfId="0" applyNumberFormat="1" applyFill="1" applyAlignment="1">
      <alignment horizontal="left"/>
    </xf>
    <xf numFmtId="0" fontId="0" fillId="9" borderId="0" xfId="0" applyFill="1" applyAlignment="1">
      <alignment horizontal="left" vertical="top"/>
    </xf>
    <xf numFmtId="164" fontId="0" fillId="9" borderId="0" xfId="0" applyNumberFormat="1" applyFill="1" applyAlignment="1">
      <alignment horizontal="left" vertical="top"/>
    </xf>
    <xf numFmtId="164" fontId="24" fillId="5" borderId="3" xfId="0" applyNumberFormat="1" applyFont="1" applyFill="1" applyBorder="1" applyAlignment="1">
      <alignment horizontal="left" vertical="top"/>
    </xf>
    <xf numFmtId="164" fontId="20" fillId="5" borderId="3" xfId="0" applyNumberFormat="1" applyFont="1" applyFill="1" applyBorder="1" applyAlignment="1">
      <alignment horizontal="left" vertical="top"/>
    </xf>
    <xf numFmtId="49" fontId="2" fillId="6" borderId="3" xfId="0" applyNumberFormat="1" applyFont="1" applyFill="1" applyBorder="1" applyAlignment="1">
      <alignment horizontal="left" vertical="top"/>
    </xf>
    <xf numFmtId="49" fontId="20" fillId="6" borderId="3" xfId="0" applyNumberFormat="1" applyFont="1" applyFill="1" applyBorder="1" applyAlignment="1">
      <alignment vertical="top" wrapText="1"/>
    </xf>
    <xf numFmtId="49" fontId="20" fillId="6" borderId="3" xfId="0" applyNumberFormat="1" applyFont="1" applyFill="1" applyBorder="1" applyAlignment="1">
      <alignment vertical="top"/>
    </xf>
    <xf numFmtId="0" fontId="7" fillId="0" borderId="6" xfId="0" applyFont="1" applyBorder="1" applyAlignment="1">
      <alignment horizontal="left" vertical="top"/>
    </xf>
    <xf numFmtId="0" fontId="2" fillId="0" borderId="6" xfId="0" applyFont="1" applyBorder="1" applyAlignment="1">
      <alignment horizontal="left" vertical="top" wrapText="1"/>
    </xf>
    <xf numFmtId="0" fontId="7" fillId="0" borderId="1" xfId="0" applyFont="1" applyBorder="1" applyAlignment="1">
      <alignment horizontal="lef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1" xfId="0" applyFont="1" applyBorder="1" applyAlignment="1">
      <alignment horizontal="left" vertical="top"/>
    </xf>
    <xf numFmtId="0" fontId="7" fillId="0" borderId="1" xfId="0" applyFont="1" applyBorder="1" applyAlignment="1">
      <alignment horizontal="left" vertical="top" readingOrder="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xf>
    <xf numFmtId="0" fontId="10" fillId="6" borderId="13" xfId="0" applyFont="1" applyFill="1" applyBorder="1" applyAlignment="1">
      <alignment horizontal="left" vertical="top" wrapText="1"/>
    </xf>
    <xf numFmtId="0" fontId="40" fillId="6" borderId="13" xfId="0" applyFont="1" applyFill="1" applyBorder="1" applyAlignment="1">
      <alignment horizontal="left" vertical="top" wrapText="1"/>
    </xf>
    <xf numFmtId="0" fontId="3" fillId="0" borderId="0" xfId="0" applyFont="1" applyAlignment="1">
      <alignment horizontal="left" vertical="top"/>
    </xf>
    <xf numFmtId="0" fontId="11" fillId="0" borderId="2"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1"/>
  <sheetViews>
    <sheetView tabSelected="1" zoomScaleNormal="100" workbookViewId="0">
      <selection sqref="A1:C1"/>
    </sheetView>
  </sheetViews>
  <sheetFormatPr baseColWidth="10" defaultColWidth="9.1640625" defaultRowHeight="14"/>
  <cols>
    <col min="1" max="1" width="4.1640625" style="1" customWidth="1"/>
    <col min="2" max="2" width="7.6640625" style="1" customWidth="1"/>
    <col min="3" max="3" width="20.6640625" style="1" customWidth="1"/>
    <col min="4" max="4" width="2" style="1" customWidth="1"/>
    <col min="5" max="5" width="30.6640625" style="1" customWidth="1"/>
    <col min="6" max="6" width="2" style="1" customWidth="1"/>
    <col min="7" max="7" width="30.6640625" style="1" customWidth="1"/>
    <col min="8" max="8" width="2" style="1" customWidth="1"/>
    <col min="9" max="9" width="30.6640625" style="1" customWidth="1"/>
    <col min="10" max="10" width="6.5" style="1" customWidth="1"/>
    <col min="11" max="11" width="31.83203125" style="1" customWidth="1"/>
    <col min="12" max="12" width="1.5" style="1" customWidth="1"/>
    <col min="13" max="28" width="9.1640625" style="1"/>
    <col min="29" max="29" width="1.6640625" style="1" customWidth="1"/>
    <col min="30" max="31" width="9.1640625" style="1"/>
    <col min="32" max="32" width="1.1640625" style="1" customWidth="1"/>
    <col min="33" max="16384" width="9.1640625" style="1"/>
  </cols>
  <sheetData>
    <row r="1" spans="1:34" ht="33.75" customHeight="1" thickBot="1">
      <c r="A1" s="167" t="s">
        <v>1068</v>
      </c>
      <c r="B1" s="167"/>
      <c r="C1" s="167"/>
      <c r="D1" s="142"/>
      <c r="E1" s="168" t="s">
        <v>0</v>
      </c>
      <c r="F1" s="168"/>
      <c r="G1" s="168"/>
      <c r="H1" s="168"/>
      <c r="I1" s="168"/>
      <c r="J1" s="168"/>
      <c r="K1" s="168"/>
    </row>
    <row r="2" spans="1:34" ht="6.75" customHeight="1">
      <c r="A2" s="10"/>
      <c r="B2" s="10"/>
      <c r="C2" s="10"/>
      <c r="D2" s="10"/>
      <c r="E2" s="10"/>
      <c r="F2" s="10"/>
      <c r="G2" s="10"/>
      <c r="H2" s="10"/>
      <c r="I2" s="10"/>
      <c r="J2" s="10"/>
      <c r="K2" s="10"/>
    </row>
    <row r="3" spans="1:34" s="6" customFormat="1" ht="15" customHeight="1">
      <c r="A3" s="33"/>
      <c r="B3" s="169" t="s">
        <v>1</v>
      </c>
      <c r="C3" s="169"/>
      <c r="D3" s="14"/>
      <c r="E3" s="7" t="s">
        <v>2</v>
      </c>
      <c r="F3" s="14"/>
      <c r="G3" s="7" t="s">
        <v>3</v>
      </c>
      <c r="H3" s="14"/>
      <c r="I3" s="7" t="s">
        <v>4</v>
      </c>
      <c r="J3" s="33"/>
      <c r="K3" s="35" t="s">
        <v>5</v>
      </c>
    </row>
    <row r="4" spans="1:34" s="53" customFormat="1" ht="20.25" customHeight="1">
      <c r="A4" s="49" t="s">
        <v>6</v>
      </c>
      <c r="B4" s="50"/>
      <c r="C4" s="50"/>
      <c r="D4" s="50"/>
      <c r="E4" s="51"/>
      <c r="F4" s="50"/>
      <c r="G4" s="51"/>
      <c r="H4" s="50"/>
      <c r="I4" s="51"/>
      <c r="J4" s="50"/>
      <c r="K4" s="52" t="s">
        <v>7</v>
      </c>
    </row>
    <row r="5" spans="1:34" s="53" customFormat="1" ht="30" customHeight="1" thickBot="1">
      <c r="A5" s="64"/>
      <c r="B5" s="163" t="s">
        <v>10</v>
      </c>
      <c r="C5" s="163"/>
      <c r="D5" s="14"/>
      <c r="E5" s="47"/>
      <c r="F5" s="22"/>
      <c r="G5" s="47"/>
      <c r="H5" s="22"/>
      <c r="I5" s="47"/>
      <c r="J5" s="14"/>
      <c r="K5" s="36" t="s">
        <v>11</v>
      </c>
    </row>
    <row r="6" spans="1:34" s="6" customFormat="1" ht="30" customHeight="1">
      <c r="A6" s="64"/>
      <c r="B6" s="158" t="s">
        <v>8</v>
      </c>
      <c r="C6" s="158"/>
      <c r="D6" s="14"/>
      <c r="E6" s="89" t="e">
        <f>VLOOKUP(E5,'Target list'!$A$2:$B$122,2,0)</f>
        <v>#N/A</v>
      </c>
      <c r="F6" s="22"/>
      <c r="G6" s="89" t="e">
        <f>VLOOKUP(G5,'Target list'!$A$2:$B$122,2,0)</f>
        <v>#N/A</v>
      </c>
      <c r="H6" s="22"/>
      <c r="I6" s="89" t="e">
        <f>VLOOKUP(I5,'Target list'!$A$2:$B$122,2,0)</f>
        <v>#N/A</v>
      </c>
      <c r="J6" s="14"/>
      <c r="K6" s="81">
        <v>8030</v>
      </c>
      <c r="AA6" s="159" t="s">
        <v>9</v>
      </c>
      <c r="AB6" s="160"/>
      <c r="AC6" s="160"/>
      <c r="AD6" s="160"/>
      <c r="AE6" s="160"/>
      <c r="AF6" s="160"/>
      <c r="AG6" s="160"/>
      <c r="AH6" s="161"/>
    </row>
    <row r="7" spans="1:34" s="6" customFormat="1" ht="30" customHeight="1">
      <c r="B7" s="158" t="s">
        <v>12</v>
      </c>
      <c r="C7" s="158"/>
      <c r="D7" s="14"/>
      <c r="E7" s="89"/>
      <c r="F7" s="22"/>
      <c r="G7" s="89"/>
      <c r="H7" s="22"/>
      <c r="I7" s="89"/>
      <c r="J7" s="14"/>
      <c r="K7" s="57" t="s">
        <v>13</v>
      </c>
      <c r="AA7" s="82" t="str">
        <f>LEFT(E5,3)</f>
        <v/>
      </c>
      <c r="AB7" s="83" t="e" cm="1">
        <f t="array" ref="AB7">LEFT(INDEX(_xlfn.TEXTSPLIT(E5," "),2),3)</f>
        <v>#VALUE!</v>
      </c>
      <c r="AD7" s="83" t="str">
        <f>LEFT(G5,3)</f>
        <v/>
      </c>
      <c r="AE7" s="83" t="e" cm="1">
        <f t="array" ref="AE7">LEFT(INDEX(_xlfn.TEXTSPLIT(G5," "),2),3)</f>
        <v>#VALUE!</v>
      </c>
      <c r="AG7" s="83" t="str">
        <f>LEFT(I5,3)</f>
        <v/>
      </c>
      <c r="AH7" s="84" t="e" cm="1">
        <f t="array" ref="AH7">LEFT(INDEX(_xlfn.TEXTSPLIT(I5," "),2),3)</f>
        <v>#VALUE!</v>
      </c>
    </row>
    <row r="8" spans="1:34" s="53" customFormat="1" ht="20.25" customHeight="1" thickBot="1">
      <c r="A8" s="49" t="s">
        <v>14</v>
      </c>
      <c r="B8" s="50"/>
      <c r="C8" s="50"/>
      <c r="D8" s="50"/>
      <c r="E8" s="113"/>
      <c r="F8" s="114"/>
      <c r="G8" s="113"/>
      <c r="H8" s="114"/>
      <c r="I8" s="113"/>
      <c r="J8" s="50"/>
      <c r="K8" s="52" t="s">
        <v>15</v>
      </c>
      <c r="AA8" s="85" t="e">
        <f>AA7&amp;AB8</f>
        <v>#VALUE!</v>
      </c>
      <c r="AB8" s="86" t="e">
        <f>REPLACE(LOWER(AB7),1,1,UPPER(LEFT(AB7,1)))</f>
        <v>#VALUE!</v>
      </c>
      <c r="AC8" s="87"/>
      <c r="AD8" s="86" t="e">
        <f>AD7&amp;AE8</f>
        <v>#VALUE!</v>
      </c>
      <c r="AE8" s="86" t="e">
        <f>REPLACE(LOWER(AE7),1,1,UPPER(LEFT(AE7,1)))</f>
        <v>#VALUE!</v>
      </c>
      <c r="AF8" s="87"/>
      <c r="AG8" s="86" t="e">
        <f>AG7&amp;AH8</f>
        <v>#VALUE!</v>
      </c>
      <c r="AH8" s="88" t="e">
        <f>REPLACE(LOWER(AH7),1,1,UPPER(LEFT(AH7,1)))</f>
        <v>#VALUE!</v>
      </c>
    </row>
    <row r="9" spans="1:34" s="6" customFormat="1" ht="30" customHeight="1">
      <c r="A9" s="64"/>
      <c r="B9" s="163" t="s">
        <v>16</v>
      </c>
      <c r="C9" s="163"/>
      <c r="D9" s="14"/>
      <c r="E9" s="21"/>
      <c r="F9" s="22"/>
      <c r="G9" s="21"/>
      <c r="H9" s="22"/>
      <c r="I9" s="21"/>
      <c r="J9" s="15"/>
      <c r="K9" s="37" t="s">
        <v>17</v>
      </c>
    </row>
    <row r="10" spans="1:34" s="6" customFormat="1" ht="30" customHeight="1">
      <c r="A10" s="64"/>
      <c r="B10" s="34" t="s">
        <v>18</v>
      </c>
      <c r="C10" s="34"/>
      <c r="D10" s="14"/>
      <c r="E10" s="55"/>
      <c r="F10" s="22"/>
      <c r="G10" s="55"/>
      <c r="H10" s="22"/>
      <c r="I10" s="55"/>
      <c r="J10" s="15"/>
      <c r="K10" s="56" t="s">
        <v>19</v>
      </c>
    </row>
    <row r="11" spans="1:34" s="6" customFormat="1" ht="30" customHeight="1">
      <c r="A11" s="64"/>
      <c r="B11" s="158" t="s">
        <v>20</v>
      </c>
      <c r="C11" s="158"/>
      <c r="D11" s="13"/>
      <c r="E11" s="90"/>
      <c r="F11" s="22"/>
      <c r="G11" s="91"/>
      <c r="H11" s="22"/>
      <c r="I11" s="91"/>
      <c r="J11" s="14"/>
      <c r="K11" s="43">
        <v>44849</v>
      </c>
    </row>
    <row r="12" spans="1:34" s="6" customFormat="1" ht="30" customHeight="1">
      <c r="A12" s="64"/>
      <c r="B12" s="156" t="s">
        <v>21</v>
      </c>
      <c r="C12" s="156"/>
      <c r="D12" s="13"/>
      <c r="E12" s="151"/>
      <c r="F12" s="22"/>
      <c r="G12" s="151"/>
      <c r="H12" s="22"/>
      <c r="I12" s="151"/>
      <c r="J12" s="14"/>
      <c r="K12" s="152" t="s">
        <v>22</v>
      </c>
    </row>
    <row r="13" spans="1:34" s="6" customFormat="1" ht="30" customHeight="1">
      <c r="A13" s="64"/>
      <c r="B13" s="158" t="s">
        <v>23</v>
      </c>
      <c r="C13" s="158"/>
      <c r="D13" s="13"/>
      <c r="E13" s="153"/>
      <c r="F13" s="22"/>
      <c r="G13" s="153"/>
      <c r="H13" s="22"/>
      <c r="I13" s="153"/>
      <c r="J13" s="14"/>
      <c r="K13" s="154" t="s">
        <v>24</v>
      </c>
    </row>
    <row r="14" spans="1:34" s="6" customFormat="1" ht="30" customHeight="1">
      <c r="A14" s="64"/>
      <c r="B14" s="158" t="s">
        <v>25</v>
      </c>
      <c r="C14" s="158"/>
      <c r="D14" s="13"/>
      <c r="E14" s="63"/>
      <c r="F14" s="22"/>
      <c r="G14" s="55"/>
      <c r="H14" s="22"/>
      <c r="I14" s="55"/>
      <c r="J14" s="16"/>
      <c r="K14" s="59" t="s">
        <v>26</v>
      </c>
    </row>
    <row r="15" spans="1:34" s="6" customFormat="1" ht="30" customHeight="1">
      <c r="A15" s="64"/>
      <c r="B15" s="158" t="s">
        <v>27</v>
      </c>
      <c r="C15" s="158"/>
      <c r="D15" s="13"/>
      <c r="E15" s="153"/>
      <c r="F15" s="22"/>
      <c r="G15" s="153"/>
      <c r="H15" s="22"/>
      <c r="I15" s="153"/>
      <c r="J15" s="14"/>
      <c r="K15" s="155" t="s">
        <v>28</v>
      </c>
    </row>
    <row r="16" spans="1:34" s="6" customFormat="1" ht="30" customHeight="1">
      <c r="A16" s="64"/>
      <c r="B16" s="158" t="s">
        <v>29</v>
      </c>
      <c r="C16" s="158"/>
      <c r="D16" s="13"/>
      <c r="E16" s="94"/>
      <c r="F16" s="22"/>
      <c r="G16" s="94"/>
      <c r="H16" s="22"/>
      <c r="I16" s="94"/>
      <c r="J16" s="14"/>
      <c r="K16" s="58" t="s">
        <v>30</v>
      </c>
    </row>
    <row r="17" spans="1:13" s="6" customFormat="1" ht="30" customHeight="1">
      <c r="A17" s="64"/>
      <c r="B17" s="158" t="s">
        <v>31</v>
      </c>
      <c r="C17" s="158"/>
      <c r="D17" s="13"/>
      <c r="E17" s="153"/>
      <c r="F17" s="22"/>
      <c r="G17" s="153"/>
      <c r="H17" s="22"/>
      <c r="I17" s="153"/>
      <c r="J17" s="16"/>
      <c r="K17" s="155" t="s">
        <v>32</v>
      </c>
    </row>
    <row r="18" spans="1:13" s="6" customFormat="1" ht="30" customHeight="1">
      <c r="A18" s="64"/>
      <c r="B18" s="158" t="s">
        <v>33</v>
      </c>
      <c r="C18" s="158"/>
      <c r="D18" s="13"/>
      <c r="E18" s="94"/>
      <c r="F18" s="22"/>
      <c r="G18" s="94"/>
      <c r="H18" s="22"/>
      <c r="I18" s="94"/>
      <c r="J18" s="14"/>
      <c r="K18" s="58" t="s">
        <v>34</v>
      </c>
    </row>
    <row r="19" spans="1:13" s="53" customFormat="1" ht="20.25" customHeight="1">
      <c r="A19" s="49" t="s">
        <v>35</v>
      </c>
      <c r="B19" s="50"/>
      <c r="C19" s="50"/>
      <c r="D19" s="50"/>
      <c r="E19" s="113"/>
      <c r="F19" s="114"/>
      <c r="G19" s="113"/>
      <c r="H19" s="114"/>
      <c r="I19" s="113"/>
      <c r="J19" s="50"/>
      <c r="K19" s="52" t="s">
        <v>36</v>
      </c>
    </row>
    <row r="20" spans="1:13" s="6" customFormat="1" ht="6.75" customHeight="1">
      <c r="A20" s="66"/>
      <c r="B20" s="17"/>
      <c r="C20" s="17"/>
      <c r="D20" s="44"/>
      <c r="E20" s="42"/>
      <c r="F20" s="22"/>
      <c r="G20" s="17"/>
      <c r="H20" s="22"/>
      <c r="I20" s="17"/>
      <c r="J20" s="22"/>
      <c r="K20" s="39"/>
    </row>
    <row r="21" spans="1:13" s="6" customFormat="1" ht="18" customHeight="1">
      <c r="A21" s="66"/>
      <c r="B21" s="158" t="s">
        <v>37</v>
      </c>
      <c r="C21" s="158"/>
      <c r="D21" s="44"/>
      <c r="E21" s="117" t="e">
        <f>E26&amp;"_"&amp;E22</f>
        <v>#VALUE!</v>
      </c>
      <c r="F21" s="45"/>
      <c r="G21" s="117" t="e">
        <f>G26&amp;"_"&amp;G22</f>
        <v>#VALUE!</v>
      </c>
      <c r="H21" s="45"/>
      <c r="I21" s="117" t="e">
        <f>I26&amp;"_"&amp;I22</f>
        <v>#VALUE!</v>
      </c>
      <c r="J21" s="22"/>
      <c r="K21" s="56" t="s">
        <v>38</v>
      </c>
      <c r="M21" s="117"/>
    </row>
    <row r="22" spans="1:13" s="6" customFormat="1" ht="18" customHeight="1">
      <c r="A22" s="66"/>
      <c r="B22" s="158" t="s">
        <v>39</v>
      </c>
      <c r="C22" s="158"/>
      <c r="D22" s="45"/>
      <c r="E22" s="60"/>
      <c r="F22" s="22"/>
      <c r="G22" s="60"/>
      <c r="H22" s="22"/>
      <c r="I22" s="60"/>
      <c r="J22" s="22"/>
      <c r="K22" s="60"/>
      <c r="M22" s="60"/>
    </row>
    <row r="23" spans="1:13" s="6" customFormat="1" ht="18" customHeight="1">
      <c r="A23" s="66"/>
      <c r="B23" s="166" t="s">
        <v>40</v>
      </c>
      <c r="C23" s="166"/>
      <c r="D23" s="45"/>
      <c r="E23" s="46"/>
      <c r="F23" s="22"/>
      <c r="G23" s="47"/>
      <c r="H23" s="22"/>
      <c r="I23" s="47"/>
      <c r="J23" s="22"/>
      <c r="K23" s="48" t="s">
        <v>41</v>
      </c>
      <c r="M23" s="46"/>
    </row>
    <row r="24" spans="1:13" s="6" customFormat="1" ht="6.75" customHeight="1">
      <c r="A24" s="66"/>
      <c r="B24" s="17"/>
      <c r="C24" s="17"/>
      <c r="D24" s="44"/>
      <c r="E24" s="42"/>
      <c r="F24" s="22"/>
      <c r="G24" s="17"/>
      <c r="H24" s="22"/>
      <c r="I24" s="17"/>
      <c r="J24" s="22"/>
      <c r="K24" s="39"/>
    </row>
    <row r="25" spans="1:13" s="53" customFormat="1" ht="60" customHeight="1">
      <c r="A25" s="79" t="s">
        <v>42</v>
      </c>
      <c r="B25" s="50"/>
      <c r="C25" s="50"/>
      <c r="D25" s="50"/>
      <c r="E25" s="113"/>
      <c r="F25" s="114"/>
      <c r="G25" s="113"/>
      <c r="H25" s="114"/>
      <c r="I25" s="113"/>
      <c r="J25" s="50"/>
      <c r="K25" s="52" t="s">
        <v>43</v>
      </c>
    </row>
    <row r="26" spans="1:13" s="6" customFormat="1" ht="30" customHeight="1">
      <c r="A26" s="64"/>
      <c r="B26" s="164" t="s">
        <v>44</v>
      </c>
      <c r="C26" s="164"/>
      <c r="D26" s="14"/>
      <c r="E26" s="118" t="e">
        <f>AA8</f>
        <v>#VALUE!</v>
      </c>
      <c r="F26" s="45"/>
      <c r="G26" s="118" t="e">
        <f>AD8</f>
        <v>#VALUE!</v>
      </c>
      <c r="H26" s="45"/>
      <c r="I26" s="118" t="e">
        <f>AG8</f>
        <v>#VALUE!</v>
      </c>
      <c r="J26" s="16"/>
      <c r="K26" s="38" t="s">
        <v>45</v>
      </c>
    </row>
    <row r="27" spans="1:13" ht="30" customHeight="1">
      <c r="A27" s="64"/>
      <c r="B27" s="162" t="s">
        <v>46</v>
      </c>
      <c r="C27" s="162"/>
      <c r="D27" s="13"/>
      <c r="E27" s="94"/>
      <c r="F27" s="22"/>
      <c r="G27" s="94"/>
      <c r="H27" s="22"/>
      <c r="I27" s="94"/>
      <c r="J27" s="14"/>
      <c r="K27" s="58" t="s">
        <v>47</v>
      </c>
    </row>
    <row r="28" spans="1:13" ht="30" customHeight="1">
      <c r="A28" s="64"/>
      <c r="B28" s="162" t="s">
        <v>48</v>
      </c>
      <c r="C28" s="162"/>
      <c r="D28" s="13"/>
      <c r="E28" s="93"/>
      <c r="F28" s="22"/>
      <c r="G28" s="93"/>
      <c r="H28" s="22"/>
      <c r="I28" s="93"/>
      <c r="J28" s="14"/>
      <c r="K28" s="67" t="s">
        <v>49</v>
      </c>
    </row>
    <row r="29" spans="1:13" s="6" customFormat="1" ht="30" customHeight="1">
      <c r="A29" s="64"/>
      <c r="B29" s="162" t="s">
        <v>50</v>
      </c>
      <c r="C29" s="162"/>
      <c r="D29" s="14"/>
      <c r="E29" s="95"/>
      <c r="F29" s="22"/>
      <c r="G29" s="55"/>
      <c r="H29" s="22"/>
      <c r="I29" s="55"/>
      <c r="J29" s="16"/>
      <c r="K29" s="59" t="s">
        <v>51</v>
      </c>
    </row>
    <row r="30" spans="1:13" s="6" customFormat="1" ht="30" customHeight="1">
      <c r="A30" s="64"/>
      <c r="B30" s="164" t="s">
        <v>52</v>
      </c>
      <c r="C30" s="164"/>
      <c r="D30" s="14"/>
      <c r="E30" s="61"/>
      <c r="F30" s="22"/>
      <c r="G30" s="61"/>
      <c r="H30" s="22"/>
      <c r="I30" s="61"/>
      <c r="J30" s="14"/>
      <c r="K30" s="57" t="s">
        <v>53</v>
      </c>
    </row>
    <row r="31" spans="1:13" s="6" customFormat="1" ht="30" customHeight="1">
      <c r="A31" s="64"/>
      <c r="B31" s="162" t="s">
        <v>54</v>
      </c>
      <c r="C31" s="162"/>
      <c r="D31" s="13"/>
      <c r="E31" s="96"/>
      <c r="F31" s="22"/>
      <c r="G31" s="97"/>
      <c r="H31" s="22"/>
      <c r="I31" s="97"/>
      <c r="J31" s="16"/>
      <c r="K31" s="68">
        <v>0.38541666666666669</v>
      </c>
    </row>
    <row r="32" spans="1:13" s="6" customFormat="1" ht="30" customHeight="1">
      <c r="A32" s="64"/>
      <c r="B32" s="162" t="s">
        <v>55</v>
      </c>
      <c r="C32" s="162"/>
      <c r="D32" s="13"/>
      <c r="E32" s="98"/>
      <c r="F32" s="22"/>
      <c r="G32" s="99"/>
      <c r="H32" s="22"/>
      <c r="I32" s="99"/>
      <c r="J32" s="14"/>
      <c r="K32" s="70">
        <v>5.25</v>
      </c>
    </row>
    <row r="33" spans="1:13" s="6" customFormat="1" ht="30" customHeight="1">
      <c r="A33" s="64"/>
      <c r="B33" s="162" t="s">
        <v>56</v>
      </c>
      <c r="C33" s="162"/>
      <c r="D33" s="13"/>
      <c r="E33" s="100"/>
      <c r="F33" s="22"/>
      <c r="G33" s="100"/>
      <c r="H33" s="22"/>
      <c r="I33" s="100"/>
      <c r="J33" s="14"/>
      <c r="K33" s="65">
        <v>-13.7</v>
      </c>
    </row>
    <row r="34" spans="1:13" s="6" customFormat="1" ht="30" customHeight="1">
      <c r="A34" s="64"/>
      <c r="B34" s="162" t="s">
        <v>57</v>
      </c>
      <c r="C34" s="162"/>
      <c r="D34" s="13"/>
      <c r="E34" s="92"/>
      <c r="F34" s="101"/>
      <c r="G34" s="102"/>
      <c r="H34" s="101"/>
      <c r="I34" s="102"/>
      <c r="J34" s="14"/>
      <c r="K34" s="38" t="s">
        <v>58</v>
      </c>
    </row>
    <row r="35" spans="1:13" s="6" customFormat="1" ht="30" customHeight="1">
      <c r="A35" s="64"/>
      <c r="B35" s="162" t="s">
        <v>59</v>
      </c>
      <c r="C35" s="162"/>
      <c r="D35" s="13"/>
      <c r="E35" s="63"/>
      <c r="F35" s="101"/>
      <c r="G35" s="103"/>
      <c r="H35" s="101"/>
      <c r="I35" s="103"/>
      <c r="J35" s="14"/>
      <c r="K35" s="59" t="s">
        <v>60</v>
      </c>
    </row>
    <row r="36" spans="1:13" s="6" customFormat="1" ht="30" customHeight="1">
      <c r="A36" s="64"/>
      <c r="B36" s="162" t="s">
        <v>61</v>
      </c>
      <c r="C36" s="162"/>
      <c r="D36" s="13"/>
      <c r="E36" s="104"/>
      <c r="F36" s="77"/>
      <c r="G36" s="102"/>
      <c r="H36" s="77"/>
      <c r="I36" s="102"/>
      <c r="K36" s="69" t="s">
        <v>62</v>
      </c>
    </row>
    <row r="37" spans="1:13" s="6" customFormat="1" ht="30" customHeight="1">
      <c r="A37" s="64"/>
      <c r="B37" s="162" t="s">
        <v>63</v>
      </c>
      <c r="C37" s="162"/>
      <c r="D37" s="13"/>
      <c r="E37" s="94"/>
      <c r="F37" s="22"/>
      <c r="G37" s="94"/>
      <c r="H37" s="22"/>
      <c r="I37" s="94"/>
      <c r="J37" s="14"/>
      <c r="K37" s="58" t="s">
        <v>64</v>
      </c>
    </row>
    <row r="38" spans="1:13" ht="30" customHeight="1">
      <c r="A38" s="64"/>
      <c r="B38" s="162" t="s">
        <v>65</v>
      </c>
      <c r="C38" s="162"/>
      <c r="D38" s="13"/>
      <c r="E38" s="93"/>
      <c r="F38" s="22"/>
      <c r="G38" s="93"/>
      <c r="H38" s="22"/>
      <c r="I38" s="93"/>
      <c r="J38" s="14"/>
      <c r="K38" s="67" t="s">
        <v>64</v>
      </c>
    </row>
    <row r="39" spans="1:13" ht="30" customHeight="1">
      <c r="A39" s="64"/>
      <c r="B39" s="164" t="s">
        <v>66</v>
      </c>
      <c r="C39" s="164"/>
      <c r="D39" s="13"/>
      <c r="E39" s="94"/>
      <c r="F39" s="77"/>
      <c r="G39" s="94"/>
      <c r="H39" s="77"/>
      <c r="I39" s="94"/>
      <c r="J39" s="6"/>
      <c r="K39" s="54" t="s">
        <v>64</v>
      </c>
    </row>
    <row r="40" spans="1:13" ht="30" customHeight="1">
      <c r="A40" s="64"/>
      <c r="B40" s="164" t="s">
        <v>67</v>
      </c>
      <c r="C40" s="164"/>
      <c r="D40" s="13"/>
      <c r="E40" s="104"/>
      <c r="F40" s="77"/>
      <c r="G40" s="102"/>
      <c r="H40" s="77"/>
      <c r="I40" s="102"/>
      <c r="J40" s="6"/>
      <c r="K40" s="69" t="s">
        <v>68</v>
      </c>
    </row>
    <row r="41" spans="1:13" ht="30" customHeight="1">
      <c r="A41" s="64"/>
      <c r="B41" s="164" t="s">
        <v>69</v>
      </c>
      <c r="C41" s="164"/>
      <c r="D41" s="13"/>
      <c r="E41" s="105"/>
      <c r="F41" s="77"/>
      <c r="G41" s="105"/>
      <c r="H41" s="77"/>
      <c r="I41" s="105"/>
      <c r="J41" s="6"/>
      <c r="K41" s="54" t="s">
        <v>70</v>
      </c>
    </row>
    <row r="42" spans="1:13" ht="30" customHeight="1">
      <c r="A42" s="64"/>
      <c r="B42" s="162" t="s">
        <v>71</v>
      </c>
      <c r="C42" s="162"/>
      <c r="D42" s="13"/>
      <c r="E42" s="93"/>
      <c r="F42" s="22"/>
      <c r="G42" s="93"/>
      <c r="H42" s="22"/>
      <c r="I42" s="93"/>
      <c r="J42" s="14"/>
      <c r="K42" s="80">
        <v>20887641</v>
      </c>
    </row>
    <row r="43" spans="1:13" s="53" customFormat="1" ht="60" customHeight="1">
      <c r="A43" s="79" t="s">
        <v>72</v>
      </c>
      <c r="B43" s="50"/>
      <c r="C43" s="50"/>
      <c r="D43" s="50"/>
      <c r="E43" s="113"/>
      <c r="F43" s="114"/>
      <c r="G43" s="113"/>
      <c r="H43" s="114"/>
      <c r="I43" s="113"/>
      <c r="J43" s="50"/>
      <c r="K43" s="52" t="s">
        <v>43</v>
      </c>
    </row>
    <row r="44" spans="1:13" ht="30" customHeight="1">
      <c r="A44" s="64"/>
      <c r="B44" s="164" t="s">
        <v>73</v>
      </c>
      <c r="C44" s="164"/>
      <c r="D44" s="14"/>
      <c r="E44" s="61"/>
      <c r="F44" s="22"/>
      <c r="G44" s="61"/>
      <c r="H44" s="22"/>
      <c r="I44" s="61"/>
      <c r="J44" s="16"/>
      <c r="K44" s="38" t="s">
        <v>74</v>
      </c>
      <c r="M44" s="38"/>
    </row>
    <row r="45" spans="1:13" ht="30" customHeight="1">
      <c r="A45" s="64"/>
      <c r="B45" s="76" t="s">
        <v>75</v>
      </c>
      <c r="C45" s="76"/>
      <c r="D45" s="13"/>
      <c r="E45" s="94"/>
      <c r="F45" s="22"/>
      <c r="G45" s="94"/>
      <c r="H45" s="22"/>
      <c r="I45" s="94"/>
      <c r="J45" s="14"/>
      <c r="K45" s="58" t="s">
        <v>76</v>
      </c>
      <c r="M45" s="58"/>
    </row>
    <row r="46" spans="1:13" ht="30" customHeight="1">
      <c r="A46" s="64"/>
      <c r="B46" s="76" t="s">
        <v>77</v>
      </c>
      <c r="C46" s="76"/>
      <c r="D46" s="13"/>
      <c r="E46" s="93"/>
      <c r="F46" s="22"/>
      <c r="G46" s="93"/>
      <c r="H46" s="22"/>
      <c r="I46" s="93"/>
      <c r="J46" s="14"/>
      <c r="K46" s="67" t="s">
        <v>49</v>
      </c>
      <c r="M46" s="67"/>
    </row>
    <row r="47" spans="1:13" ht="30" customHeight="1">
      <c r="A47" s="64"/>
      <c r="B47" s="76" t="s">
        <v>78</v>
      </c>
      <c r="C47" s="76"/>
      <c r="D47" s="14"/>
      <c r="E47" s="126"/>
      <c r="F47" s="22"/>
      <c r="G47" s="125"/>
      <c r="H47" s="22"/>
      <c r="I47" s="125"/>
      <c r="J47" s="16"/>
      <c r="K47" s="59" t="s">
        <v>79</v>
      </c>
      <c r="M47" s="59"/>
    </row>
    <row r="48" spans="1:13" ht="30" customHeight="1">
      <c r="A48" s="64"/>
      <c r="B48" s="157" t="s">
        <v>80</v>
      </c>
      <c r="C48" s="157"/>
      <c r="D48" s="14"/>
      <c r="E48" s="127"/>
      <c r="F48" s="22"/>
      <c r="G48" s="127"/>
      <c r="H48" s="22"/>
      <c r="I48" s="127"/>
      <c r="J48" s="14"/>
      <c r="K48" s="128">
        <v>17</v>
      </c>
      <c r="M48" s="128"/>
    </row>
    <row r="49" spans="1:13" ht="30" customHeight="1">
      <c r="A49" s="64"/>
      <c r="B49" s="76" t="s">
        <v>81</v>
      </c>
      <c r="C49" s="76"/>
      <c r="D49" s="13"/>
      <c r="E49" s="96"/>
      <c r="F49" s="22"/>
      <c r="G49" s="97"/>
      <c r="H49" s="22"/>
      <c r="I49" s="97"/>
      <c r="J49" s="16"/>
      <c r="K49" s="68" t="s">
        <v>82</v>
      </c>
      <c r="M49" s="68"/>
    </row>
    <row r="50" spans="1:13" ht="30" customHeight="1">
      <c r="A50" s="64"/>
      <c r="B50" s="76" t="s">
        <v>83</v>
      </c>
      <c r="C50" s="76"/>
      <c r="D50" s="13"/>
      <c r="E50" s="140"/>
      <c r="F50" s="22"/>
      <c r="G50" s="61"/>
      <c r="H50" s="22"/>
      <c r="I50" s="61"/>
      <c r="J50" s="14"/>
      <c r="K50" s="62" t="s">
        <v>84</v>
      </c>
      <c r="M50" s="62"/>
    </row>
    <row r="51" spans="1:13" ht="30" customHeight="1">
      <c r="A51" s="64"/>
      <c r="B51" s="76" t="s">
        <v>85</v>
      </c>
      <c r="C51" s="76"/>
      <c r="D51" s="13"/>
      <c r="E51" s="94"/>
      <c r="F51" s="22"/>
      <c r="G51" s="94"/>
      <c r="H51" s="22"/>
      <c r="I51" s="94"/>
      <c r="J51" s="14"/>
      <c r="K51" s="133" t="s">
        <v>86</v>
      </c>
      <c r="M51" s="133"/>
    </row>
    <row r="52" spans="1:13" ht="30" customHeight="1">
      <c r="A52" s="64"/>
      <c r="B52" s="76" t="s">
        <v>87</v>
      </c>
      <c r="C52" s="76"/>
      <c r="D52" s="13"/>
      <c r="E52" s="92"/>
      <c r="F52" s="101"/>
      <c r="G52" s="92"/>
      <c r="H52" s="101"/>
      <c r="I52" s="92"/>
      <c r="J52" s="14"/>
      <c r="K52" s="134" t="s">
        <v>88</v>
      </c>
      <c r="M52" s="134"/>
    </row>
    <row r="53" spans="1:13" ht="30" customHeight="1">
      <c r="A53" s="124"/>
      <c r="B53" s="76" t="s">
        <v>89</v>
      </c>
      <c r="C53" s="76"/>
      <c r="D53" s="13"/>
      <c r="E53" s="63"/>
      <c r="F53" s="101"/>
      <c r="G53" s="63"/>
      <c r="H53" s="101"/>
      <c r="I53" s="63"/>
      <c r="J53" s="14"/>
      <c r="K53" s="136" t="s">
        <v>90</v>
      </c>
      <c r="M53" s="136"/>
    </row>
    <row r="54" spans="1:13" ht="30" customHeight="1">
      <c r="A54" s="124"/>
      <c r="B54" s="76" t="s">
        <v>91</v>
      </c>
      <c r="C54" s="76"/>
      <c r="D54" s="13"/>
      <c r="E54" s="93"/>
      <c r="F54" s="77"/>
      <c r="G54" s="93"/>
      <c r="H54" s="77"/>
      <c r="I54" s="93"/>
      <c r="J54" s="6"/>
      <c r="K54" s="135" t="s">
        <v>92</v>
      </c>
      <c r="M54" s="135"/>
    </row>
    <row r="55" spans="1:13" ht="30" customHeight="1">
      <c r="A55" s="124"/>
      <c r="B55" s="76" t="s">
        <v>93</v>
      </c>
      <c r="C55" s="76"/>
      <c r="D55" s="13"/>
      <c r="E55" s="94"/>
      <c r="F55" s="22"/>
      <c r="G55" s="94"/>
      <c r="H55" s="22"/>
      <c r="I55" s="94"/>
      <c r="J55" s="14"/>
      <c r="K55" s="58" t="s">
        <v>94</v>
      </c>
      <c r="M55" s="58"/>
    </row>
    <row r="56" spans="1:13" ht="30" customHeight="1">
      <c r="A56" s="124"/>
      <c r="B56" s="76" t="s">
        <v>95</v>
      </c>
      <c r="C56" s="76"/>
      <c r="D56" s="13"/>
      <c r="E56" s="92"/>
      <c r="F56" s="101"/>
      <c r="G56" s="102"/>
      <c r="H56" s="101"/>
      <c r="I56" s="102"/>
      <c r="J56" s="14"/>
      <c r="K56" s="38" t="s">
        <v>96</v>
      </c>
      <c r="M56" s="38"/>
    </row>
    <row r="57" spans="1:13" ht="30" customHeight="1">
      <c r="A57" s="124"/>
      <c r="B57" s="76" t="s">
        <v>97</v>
      </c>
      <c r="C57" s="76"/>
      <c r="D57" s="13"/>
      <c r="E57" s="63"/>
      <c r="F57" s="101"/>
      <c r="G57" s="63"/>
      <c r="H57" s="101"/>
      <c r="I57" s="63"/>
      <c r="J57" s="14"/>
      <c r="K57" s="56" t="s">
        <v>64</v>
      </c>
      <c r="M57" s="56"/>
    </row>
    <row r="58" spans="1:13" ht="30" customHeight="1">
      <c r="A58" s="64"/>
      <c r="B58" s="76" t="s">
        <v>98</v>
      </c>
      <c r="C58" s="76"/>
      <c r="D58" s="13"/>
      <c r="E58" s="93"/>
      <c r="F58" s="77"/>
      <c r="G58" s="93"/>
      <c r="H58" s="77"/>
      <c r="I58" s="93"/>
      <c r="J58" s="6"/>
      <c r="K58" s="69" t="s">
        <v>64</v>
      </c>
      <c r="M58" s="69"/>
    </row>
    <row r="59" spans="1:13" ht="30" customHeight="1">
      <c r="A59" s="64"/>
      <c r="B59" s="76" t="s">
        <v>99</v>
      </c>
      <c r="C59" s="76"/>
      <c r="D59" s="13"/>
      <c r="E59" s="94"/>
      <c r="F59" s="22"/>
      <c r="G59" s="94"/>
      <c r="H59" s="22"/>
      <c r="I59" s="94"/>
      <c r="J59" s="14"/>
      <c r="K59" s="137" t="s">
        <v>100</v>
      </c>
      <c r="M59" s="137"/>
    </row>
    <row r="60" spans="1:13" ht="30" customHeight="1">
      <c r="A60" s="64"/>
      <c r="B60" s="76" t="s">
        <v>101</v>
      </c>
      <c r="C60" s="76"/>
      <c r="D60" s="13"/>
      <c r="E60" s="92"/>
      <c r="F60" s="101"/>
      <c r="G60" s="102"/>
      <c r="H60" s="101"/>
      <c r="I60" s="102"/>
      <c r="J60" s="14"/>
      <c r="K60" s="38" t="s">
        <v>102</v>
      </c>
      <c r="M60" s="38"/>
    </row>
    <row r="61" spans="1:13" ht="30" customHeight="1">
      <c r="A61" s="64"/>
      <c r="B61" s="76" t="s">
        <v>103</v>
      </c>
      <c r="C61" s="76"/>
      <c r="D61" s="13"/>
      <c r="E61" s="141"/>
      <c r="F61" s="101"/>
      <c r="G61" s="103"/>
      <c r="H61" s="101"/>
      <c r="I61" s="103"/>
      <c r="J61" s="14"/>
      <c r="K61" s="59" t="s">
        <v>104</v>
      </c>
      <c r="M61" s="59"/>
    </row>
    <row r="62" spans="1:13" ht="30" customHeight="1">
      <c r="A62" s="64"/>
      <c r="B62" s="76" t="s">
        <v>105</v>
      </c>
      <c r="C62" s="76"/>
      <c r="D62" s="13"/>
      <c r="E62" s="104"/>
      <c r="F62" s="77"/>
      <c r="G62" s="104"/>
      <c r="H62" s="77"/>
      <c r="I62" s="104"/>
      <c r="J62" s="6"/>
      <c r="K62" s="139" t="s">
        <v>106</v>
      </c>
      <c r="M62" s="139"/>
    </row>
    <row r="63" spans="1:13" s="53" customFormat="1" ht="60" customHeight="1">
      <c r="A63" s="79" t="s">
        <v>107</v>
      </c>
      <c r="B63" s="50"/>
      <c r="C63" s="50"/>
      <c r="D63" s="50"/>
      <c r="E63" s="113"/>
      <c r="F63" s="114"/>
      <c r="G63" s="113"/>
      <c r="H63" s="114"/>
      <c r="I63" s="113"/>
      <c r="J63" s="50"/>
      <c r="K63" s="52"/>
    </row>
    <row r="64" spans="1:13" ht="30" customHeight="1">
      <c r="B64" s="162" t="s">
        <v>108</v>
      </c>
      <c r="C64" s="162"/>
      <c r="D64" s="13"/>
      <c r="E64" s="119" t="e">
        <f>"ebp-nor_prj_"&amp;E26</f>
        <v>#VALUE!</v>
      </c>
      <c r="F64" s="120"/>
      <c r="G64" s="119" t="e">
        <f>"ebp-nor_prj_"&amp;G26</f>
        <v>#VALUE!</v>
      </c>
      <c r="H64" s="120"/>
      <c r="I64" s="119" t="e">
        <f>"ebp-nor_prj_"&amp;I26</f>
        <v>#VALUE!</v>
      </c>
      <c r="J64" s="14"/>
      <c r="K64" s="58" t="s">
        <v>109</v>
      </c>
    </row>
    <row r="65" spans="2:11" ht="90" customHeight="1">
      <c r="B65" s="165" t="s">
        <v>110</v>
      </c>
      <c r="C65" s="165"/>
      <c r="D65" s="13"/>
      <c r="E65" s="121" t="str">
        <f>"This project provides the genome assembly of "&amp;E5&amp;" common name "&amp;E7&amp;", based on a sample provided by samplers of EBP-Nor."</f>
        <v>This project provides the genome assembly of  common name , based on a sample provided by samplers of EBP-Nor.</v>
      </c>
      <c r="F65" s="122"/>
      <c r="G65" s="121" t="str">
        <f>"This project provides the genome assembly of "&amp;G5&amp;" common name "&amp;G7&amp;", based on a sample provided by samplers of EBP-Nor."</f>
        <v>This project provides the genome assembly of  common name , based on a sample provided by samplers of EBP-Nor.</v>
      </c>
      <c r="H65" s="122"/>
      <c r="I65" s="121" t="str">
        <f>"This project provides the genome assembly of "&amp;I5&amp;" common name "&amp;I7&amp;", based on a sample provided by samplers of EBP-Nor."</f>
        <v>This project provides the genome assembly of  common name , based on a sample provided by samplers of EBP-Nor.</v>
      </c>
      <c r="J65" s="6"/>
      <c r="K65" s="69" t="s">
        <v>111</v>
      </c>
    </row>
    <row r="66" spans="2:11" ht="60" customHeight="1">
      <c r="B66" s="162" t="s">
        <v>112</v>
      </c>
      <c r="C66" s="162"/>
      <c r="D66" s="13"/>
      <c r="E66" s="123" t="e">
        <f>E5&amp;" ("&amp;E7&amp;") genome assembly, "&amp;E26</f>
        <v>#VALUE!</v>
      </c>
      <c r="F66" s="120"/>
      <c r="G66" s="123" t="e">
        <f>G5&amp;" ("&amp;G7&amp;") genome assembly, "&amp;G26</f>
        <v>#VALUE!</v>
      </c>
      <c r="H66" s="120"/>
      <c r="I66" s="123" t="e">
        <f>I5&amp;" ("&amp;I7&amp;") genome assembly, "&amp;I26</f>
        <v>#VALUE!</v>
      </c>
      <c r="J66" s="14"/>
      <c r="K66" s="75" t="s">
        <v>113</v>
      </c>
    </row>
    <row r="67" spans="2:11" ht="30" customHeight="1">
      <c r="B67" s="165" t="s">
        <v>114</v>
      </c>
      <c r="C67" s="165"/>
      <c r="D67" s="13"/>
      <c r="E67" s="108"/>
      <c r="F67" s="106"/>
      <c r="G67" s="108"/>
      <c r="H67" s="106"/>
      <c r="I67" s="108"/>
      <c r="J67" s="6"/>
      <c r="K67" s="43">
        <v>45473</v>
      </c>
    </row>
    <row r="68" spans="2:11" ht="30" customHeight="1">
      <c r="B68" s="165" t="s">
        <v>115</v>
      </c>
      <c r="C68" s="165"/>
      <c r="D68" s="13"/>
      <c r="E68" s="109"/>
      <c r="F68" s="107"/>
      <c r="G68" s="109"/>
      <c r="H68" s="107"/>
      <c r="I68" s="109"/>
      <c r="J68" s="6"/>
      <c r="K68" s="54" t="s">
        <v>116</v>
      </c>
    </row>
    <row r="69" spans="2:11" ht="30" customHeight="1">
      <c r="B69" s="164" t="s">
        <v>117</v>
      </c>
      <c r="C69" s="164"/>
      <c r="D69" s="13"/>
      <c r="E69" s="110"/>
      <c r="F69" s="106"/>
      <c r="G69" s="110"/>
      <c r="H69" s="106"/>
      <c r="I69" s="110"/>
      <c r="J69" s="14"/>
      <c r="K69" s="67" t="s">
        <v>118</v>
      </c>
    </row>
    <row r="70" spans="2:11" ht="30" customHeight="1">
      <c r="B70" s="165" t="s">
        <v>119</v>
      </c>
      <c r="C70" s="165"/>
      <c r="D70" s="13"/>
      <c r="E70" s="105"/>
      <c r="F70" s="111"/>
      <c r="G70" s="105"/>
      <c r="H70" s="111"/>
      <c r="I70" s="105"/>
      <c r="J70" s="6"/>
      <c r="K70" s="54" t="s">
        <v>120</v>
      </c>
    </row>
    <row r="71" spans="2:11" ht="30" customHeight="1">
      <c r="B71" s="162" t="s">
        <v>121</v>
      </c>
      <c r="C71" s="162"/>
      <c r="D71" s="13"/>
      <c r="E71" s="110"/>
      <c r="F71" s="106"/>
      <c r="G71" s="110"/>
      <c r="H71" s="106"/>
      <c r="I71" s="110"/>
      <c r="J71" s="14"/>
      <c r="K71" s="67" t="s">
        <v>122</v>
      </c>
    </row>
  </sheetData>
  <mergeCells count="46">
    <mergeCell ref="A1:C1"/>
    <mergeCell ref="E1:K1"/>
    <mergeCell ref="B3:C3"/>
    <mergeCell ref="B6:C6"/>
    <mergeCell ref="B5:C5"/>
    <mergeCell ref="B44:C44"/>
    <mergeCell ref="B34:C34"/>
    <mergeCell ref="B36:C36"/>
    <mergeCell ref="B35:C35"/>
    <mergeCell ref="B23:C23"/>
    <mergeCell ref="B31:C31"/>
    <mergeCell ref="B32:C32"/>
    <mergeCell ref="B33:C33"/>
    <mergeCell ref="B29:C29"/>
    <mergeCell ref="B30:C30"/>
    <mergeCell ref="B22:C22"/>
    <mergeCell ref="B69:C69"/>
    <mergeCell ref="B70:C70"/>
    <mergeCell ref="B71:C71"/>
    <mergeCell ref="B39:C39"/>
    <mergeCell ref="B28:C28"/>
    <mergeCell ref="B68:C68"/>
    <mergeCell ref="B64:C64"/>
    <mergeCell ref="B65:C65"/>
    <mergeCell ref="B66:C66"/>
    <mergeCell ref="B67:C67"/>
    <mergeCell ref="B38:C38"/>
    <mergeCell ref="B41:C41"/>
    <mergeCell ref="B42:C42"/>
    <mergeCell ref="B40:C40"/>
    <mergeCell ref="B37:C37"/>
    <mergeCell ref="B12:C12"/>
    <mergeCell ref="B48:C48"/>
    <mergeCell ref="B7:C7"/>
    <mergeCell ref="AA6:AH6"/>
    <mergeCell ref="B27:C27"/>
    <mergeCell ref="B11:C11"/>
    <mergeCell ref="B9:C9"/>
    <mergeCell ref="B13:C13"/>
    <mergeCell ref="B17:C17"/>
    <mergeCell ref="B16:C16"/>
    <mergeCell ref="B18:C18"/>
    <mergeCell ref="B15:C15"/>
    <mergeCell ref="B14:C14"/>
    <mergeCell ref="B26:C26"/>
    <mergeCell ref="B21:C21"/>
  </mergeCells>
  <dataValidations count="1">
    <dataValidation type="list" allowBlank="1" showErrorMessage="1" errorTitle="Yes or No" error="This field must be given either Yes or No." sqref="E37:E39 I37:I39 G37:G39 K37:K38 I58 E58 G58" xr:uid="{7409DABC-1076-49E1-A519-ABD138A8E732}">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xr:uid="{CFAD5F55-AD1E-4E0B-95BD-606B06565BAD}">
          <x14:formula1>
            <xm:f>Definitions!$I$2:$I$9</xm:f>
          </x14:formula1>
          <xm:sqref>E18 G18 I18 K18</xm:sqref>
        </x14:dataValidation>
        <x14:dataValidation type="list" allowBlank="1" xr:uid="{5C67195E-6EC2-4599-BC48-75AB879E7517}">
          <x14:formula1>
            <xm:f>Definitions!$J$2:$J$16</xm:f>
          </x14:formula1>
          <xm:sqref>K16:K17 E16 G16 I16</xm:sqref>
        </x14:dataValidation>
        <x14:dataValidation type="list" allowBlank="1" xr:uid="{106CB5B8-2825-4F77-9D18-C1D947D1C1DC}">
          <x14:formula1>
            <xm:f>Definitions!$C$2:$C$64</xm:f>
          </x14:formula1>
          <xm:sqref>E29 G29 I29:K29</xm:sqref>
        </x14:dataValidation>
        <x14:dataValidation type="list" allowBlank="1" xr:uid="{9EE04094-6B1B-4358-BB91-33E7BBC6027F}">
          <x14:formula1>
            <xm:f>Definitions!$L$2:$L$102</xm:f>
          </x14:formula1>
          <xm:sqref>E15 G15 I15 K15</xm:sqref>
        </x14:dataValidation>
        <x14:dataValidation type="list" allowBlank="1" showInputMessage="1" promptTitle="Choose target organism" prompt="Scientific name" xr:uid="{14157201-9A4E-46FC-9A6E-67E927B01B37}">
          <x14:formula1>
            <xm:f>'Target list'!$A$2:$A$134</xm:f>
          </x14:formula1>
          <xm:sqref>E5 G5 I5</xm:sqref>
        </x14:dataValidation>
        <x14:dataValidation type="list" allowBlank="1" showInputMessage="1" showErrorMessage="1" xr:uid="{3890CC7F-9AD7-234D-84F2-B08809154047}">
          <x14:formula1>
            <xm:f>Definitions!$A$2:$A$3</xm:f>
          </x14:formula1>
          <xm:sqref>E27 G27 I27</xm:sqref>
        </x14:dataValidation>
        <x14:dataValidation type="list" allowBlank="1" showInputMessage="1" showErrorMessage="1" xr:uid="{534D0296-6BFD-354F-996A-2B57D4830CBA}">
          <x14:formula1>
            <xm:f>Definitions!$H$2:$H$3</xm:f>
          </x14:formula1>
          <xm:sqref>E57 G57 I57 K57 E53 G53 I53 K53</xm:sqref>
        </x14:dataValidation>
        <x14:dataValidation type="list" allowBlank="1" showInputMessage="1" showErrorMessage="1" xr:uid="{4A31C937-2BEC-4949-A39C-2E08C6B6CC13}">
          <x14:formula1>
            <xm:f>Definitions!$F$2:$F$7</xm:f>
          </x14:formula1>
          <xm:sqref>E52 G52 I52 K52</xm:sqref>
        </x14:dataValidation>
        <x14:dataValidation type="list" allowBlank="1" showErrorMessage="1" errorTitle="Yes or No" error="This field must be given either Yes or No." xr:uid="{56AF1A8C-54E9-5E41-873F-CC9247AAE8DF}">
          <x14:formula1>
            <xm:f>Definitions!$R$2:$R$75</xm:f>
          </x14:formula1>
          <xm:sqref>K51 E54 G54 I54 E59 G59 I59 E51 G51 I51 K59 K54</xm:sqref>
        </x14:dataValidation>
        <x14:dataValidation type="list" allowBlank="1" showInputMessage="1" showErrorMessage="1" xr:uid="{FBA8D337-52D2-3B46-A82D-A4DD93E997EE}">
          <x14:formula1>
            <xm:f>Definitions!$V$2:$V$5</xm:f>
          </x14:formula1>
          <xm:sqref>E62 G62 I62 K62</xm:sqref>
        </x14:dataValidation>
        <x14:dataValidation type="list" allowBlank="1" xr:uid="{0D0388A4-CCC5-0241-949F-35299213984A}">
          <x14:formula1>
            <xm:f>Definitions!$R$2:$R$75</xm:f>
          </x14:formula1>
          <xm:sqref>E22 G22 I22 K22</xm:sqref>
        </x14:dataValidation>
        <x14:dataValidation type="list" allowBlank="1" showInputMessage="1" showErrorMessage="1" xr:uid="{7A35C7CA-9E6A-3644-9AFF-F18D83DFA030}">
          <x14:formula1>
            <xm:f>Definitions!$X$2:$X$281</xm:f>
          </x14:formula1>
          <xm:sqref>E12 G12 I12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5626-9AE0-41E2-8330-50A8446DAF0D}">
  <sheetPr>
    <pageSetUpPr fitToPage="1"/>
  </sheetPr>
  <dimension ref="A1:L37"/>
  <sheetViews>
    <sheetView topLeftCell="A2" workbookViewId="0"/>
  </sheetViews>
  <sheetFormatPr baseColWidth="10" defaultColWidth="8.83203125" defaultRowHeight="15"/>
  <cols>
    <col min="1" max="1" width="21.6640625" bestFit="1" customWidth="1"/>
    <col min="2" max="2" width="27.6640625" customWidth="1"/>
    <col min="3" max="3" width="70.83203125" customWidth="1"/>
    <col min="4" max="4" width="2.5" customWidth="1"/>
  </cols>
  <sheetData>
    <row r="1" spans="1:4">
      <c r="A1" s="12" t="s">
        <v>123</v>
      </c>
      <c r="B1" s="1"/>
      <c r="C1" s="1"/>
      <c r="D1" s="1"/>
    </row>
    <row r="2" spans="1:4" ht="342" customHeight="1">
      <c r="A2" s="170" t="s">
        <v>124</v>
      </c>
      <c r="B2" s="170"/>
      <c r="C2" s="170"/>
      <c r="D2" s="1"/>
    </row>
    <row r="3" spans="1:4">
      <c r="A3" s="1"/>
      <c r="B3" s="1"/>
      <c r="C3" s="1"/>
      <c r="D3" s="1"/>
    </row>
    <row r="4" spans="1:4">
      <c r="A4" s="7" t="s">
        <v>125</v>
      </c>
      <c r="B4" s="7" t="s">
        <v>1</v>
      </c>
      <c r="C4" s="7" t="s">
        <v>126</v>
      </c>
      <c r="D4" s="7"/>
    </row>
    <row r="5" spans="1:4">
      <c r="A5" s="8" t="s">
        <v>127</v>
      </c>
      <c r="B5" s="8"/>
      <c r="C5" s="8"/>
      <c r="D5" s="8"/>
    </row>
    <row r="6" spans="1:4" ht="30" customHeight="1">
      <c r="A6" s="18" t="s">
        <v>128</v>
      </c>
      <c r="B6" s="18" t="s">
        <v>129</v>
      </c>
      <c r="C6" s="28" t="s">
        <v>130</v>
      </c>
      <c r="D6" s="18"/>
    </row>
    <row r="7" spans="1:4" ht="30" customHeight="1">
      <c r="A7" s="19" t="s">
        <v>131</v>
      </c>
      <c r="B7" s="19" t="s">
        <v>132</v>
      </c>
      <c r="C7" s="28" t="s">
        <v>133</v>
      </c>
      <c r="D7" s="19"/>
    </row>
    <row r="8" spans="1:4" ht="6.75" customHeight="1">
      <c r="A8" s="9"/>
      <c r="B8" s="9"/>
      <c r="C8" s="29"/>
      <c r="D8" s="9"/>
    </row>
    <row r="9" spans="1:4" ht="30" customHeight="1">
      <c r="A9" s="19" t="s">
        <v>134</v>
      </c>
      <c r="B9" s="19" t="s">
        <v>16</v>
      </c>
      <c r="C9" s="28" t="s">
        <v>135</v>
      </c>
      <c r="D9" s="19"/>
    </row>
    <row r="10" spans="1:4" ht="45" customHeight="1">
      <c r="A10" s="18" t="s">
        <v>136</v>
      </c>
      <c r="B10" s="18" t="s">
        <v>137</v>
      </c>
      <c r="C10" s="28" t="s">
        <v>138</v>
      </c>
      <c r="D10" s="18"/>
    </row>
    <row r="11" spans="1:4" ht="45" customHeight="1">
      <c r="A11" s="18" t="s">
        <v>139</v>
      </c>
      <c r="B11" s="18" t="s">
        <v>140</v>
      </c>
      <c r="C11" s="28"/>
      <c r="D11" s="18"/>
    </row>
    <row r="12" spans="1:4" ht="45" customHeight="1">
      <c r="A12" s="18" t="s">
        <v>141</v>
      </c>
      <c r="B12" s="18" t="s">
        <v>50</v>
      </c>
      <c r="C12" s="28" t="s">
        <v>142</v>
      </c>
      <c r="D12" s="18"/>
    </row>
    <row r="13" spans="1:4" ht="45" customHeight="1">
      <c r="A13" s="18" t="s">
        <v>143</v>
      </c>
      <c r="B13" s="18" t="s">
        <v>144</v>
      </c>
      <c r="C13" s="28" t="s">
        <v>145</v>
      </c>
      <c r="D13" s="18"/>
    </row>
    <row r="14" spans="1:4" ht="6.75" customHeight="1">
      <c r="A14" s="9"/>
      <c r="B14" s="9"/>
      <c r="C14" s="29"/>
      <c r="D14" s="9"/>
    </row>
    <row r="15" spans="1:4" ht="30" customHeight="1">
      <c r="A15" s="18" t="s">
        <v>146</v>
      </c>
      <c r="B15" s="18" t="s">
        <v>20</v>
      </c>
      <c r="C15" s="28" t="s">
        <v>147</v>
      </c>
      <c r="D15" s="18"/>
    </row>
    <row r="16" spans="1:4" ht="30" customHeight="1">
      <c r="A16" s="18" t="s">
        <v>148</v>
      </c>
      <c r="B16" s="18" t="s">
        <v>54</v>
      </c>
      <c r="C16" s="28" t="s">
        <v>149</v>
      </c>
      <c r="D16" s="18"/>
    </row>
    <row r="17" spans="1:4" ht="30" customHeight="1">
      <c r="A17" s="18" t="s">
        <v>150</v>
      </c>
      <c r="B17" s="18" t="s">
        <v>55</v>
      </c>
      <c r="C17" s="28" t="s">
        <v>151</v>
      </c>
      <c r="D17" s="18"/>
    </row>
    <row r="18" spans="1:4" ht="30" customHeight="1">
      <c r="A18" s="18" t="s">
        <v>152</v>
      </c>
      <c r="B18" s="18" t="s">
        <v>56</v>
      </c>
      <c r="C18" s="28" t="s">
        <v>153</v>
      </c>
      <c r="D18" s="18"/>
    </row>
    <row r="19" spans="1:4" ht="30" customHeight="1">
      <c r="A19" s="18" t="s">
        <v>154</v>
      </c>
      <c r="B19" s="18" t="s">
        <v>25</v>
      </c>
      <c r="C19" s="28" t="s">
        <v>155</v>
      </c>
      <c r="D19" s="18"/>
    </row>
    <row r="20" spans="1:4" ht="30" customHeight="1">
      <c r="A20" s="18" t="s">
        <v>156</v>
      </c>
      <c r="B20" s="18" t="s">
        <v>27</v>
      </c>
      <c r="C20" s="28" t="s">
        <v>157</v>
      </c>
      <c r="D20" s="18"/>
    </row>
    <row r="21" spans="1:4" ht="30" customHeight="1">
      <c r="A21" s="18" t="s">
        <v>158</v>
      </c>
      <c r="B21" s="18" t="s">
        <v>23</v>
      </c>
      <c r="C21" s="28" t="s">
        <v>159</v>
      </c>
      <c r="D21" s="18"/>
    </row>
    <row r="22" spans="1:4" ht="30" customHeight="1">
      <c r="A22" s="18" t="s">
        <v>160</v>
      </c>
      <c r="B22" s="18" t="s">
        <v>31</v>
      </c>
      <c r="C22" s="28" t="s">
        <v>161</v>
      </c>
      <c r="D22" s="18"/>
    </row>
    <row r="23" spans="1:4" ht="6.75" customHeight="1">
      <c r="A23" s="9"/>
      <c r="B23" s="9"/>
      <c r="C23" s="30"/>
      <c r="D23" s="9"/>
    </row>
    <row r="24" spans="1:4" ht="30" customHeight="1">
      <c r="A24" s="18" t="s">
        <v>162</v>
      </c>
      <c r="B24" s="18" t="s">
        <v>29</v>
      </c>
      <c r="C24" s="28" t="s">
        <v>163</v>
      </c>
      <c r="D24" s="18"/>
    </row>
    <row r="25" spans="1:4" ht="30" customHeight="1">
      <c r="A25" s="18" t="s">
        <v>164</v>
      </c>
      <c r="B25" s="18" t="s">
        <v>33</v>
      </c>
      <c r="C25" s="28" t="s">
        <v>165</v>
      </c>
      <c r="D25" s="18"/>
    </row>
    <row r="26" spans="1:4" ht="30" customHeight="1">
      <c r="A26" s="18" t="s">
        <v>166</v>
      </c>
      <c r="B26" s="18" t="s">
        <v>167</v>
      </c>
      <c r="C26" s="28" t="s">
        <v>168</v>
      </c>
      <c r="D26" s="18"/>
    </row>
    <row r="27" spans="1:4" ht="6.75" customHeight="1">
      <c r="A27" s="9"/>
      <c r="B27" s="9"/>
      <c r="C27" s="30"/>
      <c r="D27" s="9"/>
    </row>
    <row r="28" spans="1:4" ht="45" customHeight="1">
      <c r="A28" s="18" t="s">
        <v>169</v>
      </c>
      <c r="B28" s="18" t="s">
        <v>170</v>
      </c>
      <c r="C28" s="28" t="s">
        <v>171</v>
      </c>
      <c r="D28" s="18"/>
    </row>
    <row r="29" spans="1:4" ht="30" customHeight="1">
      <c r="A29" s="18" t="s">
        <v>172</v>
      </c>
      <c r="B29" s="18" t="s">
        <v>63</v>
      </c>
      <c r="C29" s="28" t="s">
        <v>173</v>
      </c>
      <c r="D29" s="18"/>
    </row>
    <row r="30" spans="1:4" s="6" customFormat="1" ht="30" customHeight="1">
      <c r="A30" s="18" t="s">
        <v>174</v>
      </c>
      <c r="B30" s="31" t="s">
        <v>175</v>
      </c>
      <c r="C30" s="28" t="s">
        <v>176</v>
      </c>
      <c r="D30" s="18"/>
    </row>
    <row r="31" spans="1:4" s="6" customFormat="1" ht="30" customHeight="1">
      <c r="A31" s="18" t="s">
        <v>177</v>
      </c>
      <c r="B31" s="32" t="s">
        <v>178</v>
      </c>
      <c r="C31" s="28" t="s">
        <v>179</v>
      </c>
      <c r="D31" s="18"/>
    </row>
    <row r="32" spans="1:4" s="6" customFormat="1" ht="30" customHeight="1">
      <c r="A32" s="18" t="s">
        <v>180</v>
      </c>
      <c r="B32" s="32" t="s">
        <v>181</v>
      </c>
      <c r="C32" s="28" t="s">
        <v>182</v>
      </c>
      <c r="D32" s="18"/>
    </row>
    <row r="33" spans="1:12" ht="30" customHeight="1">
      <c r="A33" s="18" t="s">
        <v>183</v>
      </c>
      <c r="B33" s="18" t="s">
        <v>184</v>
      </c>
      <c r="C33" s="28" t="s">
        <v>185</v>
      </c>
      <c r="D33" s="18"/>
      <c r="E33" s="6"/>
      <c r="F33" s="6"/>
      <c r="G33" s="6"/>
      <c r="H33" s="6"/>
      <c r="I33" s="6"/>
      <c r="J33" s="6"/>
      <c r="K33" s="6"/>
      <c r="L33" s="6"/>
    </row>
    <row r="34" spans="1:12" ht="6.75" customHeight="1">
      <c r="A34" s="9"/>
      <c r="B34" s="9"/>
      <c r="C34" s="30"/>
      <c r="D34" s="9"/>
    </row>
    <row r="35" spans="1:12" ht="59.25" customHeight="1">
      <c r="A35" s="18" t="s">
        <v>186</v>
      </c>
      <c r="B35" s="18" t="s">
        <v>37</v>
      </c>
      <c r="C35" s="28" t="s">
        <v>187</v>
      </c>
      <c r="D35" s="18"/>
    </row>
    <row r="36" spans="1:12" ht="30" customHeight="1">
      <c r="A36" s="18" t="s">
        <v>188</v>
      </c>
      <c r="B36" s="18" t="s">
        <v>189</v>
      </c>
      <c r="C36" s="28" t="s">
        <v>190</v>
      </c>
      <c r="D36" s="18"/>
    </row>
    <row r="37" spans="1:12" ht="30" customHeight="1">
      <c r="A37" s="18" t="s">
        <v>191</v>
      </c>
      <c r="B37" s="18" t="s">
        <v>87</v>
      </c>
      <c r="C37" s="28" t="s">
        <v>192</v>
      </c>
      <c r="D37" s="18"/>
    </row>
  </sheetData>
  <mergeCells count="1">
    <mergeCell ref="A2:C2"/>
  </mergeCells>
  <dataValidations count="1">
    <dataValidation type="list" allowBlank="1" showErrorMessage="1" errorTitle="Yes or No" error="This field must be given either Yes or No." sqref="G32 E32 I32" xr:uid="{CBE8735D-BB86-4A4A-A975-0E677A71AB88}">
      <formula1>"Yes,No"</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BC709-47C3-4ABC-A037-AC80474FB7EE}">
  <dimension ref="A1:G134"/>
  <sheetViews>
    <sheetView topLeftCell="A55" workbookViewId="0">
      <selection activeCell="B128" sqref="B128"/>
    </sheetView>
  </sheetViews>
  <sheetFormatPr baseColWidth="10" defaultColWidth="8.83203125" defaultRowHeight="15"/>
  <cols>
    <col min="1" max="1" width="32.5" bestFit="1" customWidth="1"/>
    <col min="2" max="2" width="13.1640625" customWidth="1"/>
    <col min="3" max="3" width="26.83203125" style="27" customWidth="1"/>
    <col min="4" max="4" width="19.83203125" style="27" customWidth="1"/>
    <col min="5" max="5" width="32.6640625" customWidth="1"/>
    <col min="6" max="6" width="13.1640625" bestFit="1" customWidth="1"/>
    <col min="7" max="7" width="3.33203125" customWidth="1"/>
  </cols>
  <sheetData>
    <row r="1" spans="1:7">
      <c r="A1" s="23" t="s">
        <v>131</v>
      </c>
      <c r="B1" s="23" t="s">
        <v>193</v>
      </c>
      <c r="C1" s="23" t="s">
        <v>194</v>
      </c>
      <c r="D1" s="23" t="s">
        <v>195</v>
      </c>
      <c r="E1" s="24" t="s">
        <v>196</v>
      </c>
      <c r="F1" s="41"/>
      <c r="G1" s="25"/>
    </row>
    <row r="2" spans="1:7">
      <c r="A2" t="s">
        <v>197</v>
      </c>
      <c r="B2">
        <v>213030</v>
      </c>
      <c r="C2"/>
      <c r="D2"/>
      <c r="F2" s="40"/>
      <c r="G2" s="40"/>
    </row>
    <row r="3" spans="1:7">
      <c r="A3" t="s">
        <v>198</v>
      </c>
      <c r="B3">
        <v>315322</v>
      </c>
      <c r="C3"/>
      <c r="D3"/>
      <c r="F3" s="40"/>
      <c r="G3" s="40"/>
    </row>
    <row r="4" spans="1:7">
      <c r="A4" t="s">
        <v>199</v>
      </c>
      <c r="B4">
        <v>29923</v>
      </c>
      <c r="C4" t="s">
        <v>199</v>
      </c>
      <c r="D4" t="s">
        <v>200</v>
      </c>
      <c r="E4" t="s">
        <v>201</v>
      </c>
      <c r="F4" s="40"/>
      <c r="G4" s="40"/>
    </row>
    <row r="5" spans="1:7">
      <c r="A5" t="s">
        <v>202</v>
      </c>
      <c r="B5">
        <v>1425294</v>
      </c>
      <c r="C5"/>
      <c r="D5"/>
      <c r="F5" s="40"/>
      <c r="G5" s="40"/>
    </row>
    <row r="6" spans="1:7">
      <c r="A6" t="s">
        <v>203</v>
      </c>
      <c r="B6">
        <v>84120</v>
      </c>
      <c r="C6"/>
      <c r="D6"/>
      <c r="F6" s="40"/>
      <c r="G6" s="40"/>
    </row>
    <row r="7" spans="1:7">
      <c r="A7" t="s">
        <v>204</v>
      </c>
      <c r="B7">
        <v>185735</v>
      </c>
      <c r="C7"/>
      <c r="D7"/>
      <c r="F7" s="40"/>
      <c r="G7" s="40"/>
    </row>
    <row r="8" spans="1:7">
      <c r="A8" t="s">
        <v>205</v>
      </c>
      <c r="B8">
        <v>147940</v>
      </c>
      <c r="C8" t="s">
        <v>205</v>
      </c>
      <c r="D8" t="s">
        <v>206</v>
      </c>
      <c r="E8" t="s">
        <v>207</v>
      </c>
      <c r="F8" s="40"/>
      <c r="G8" s="40"/>
    </row>
    <row r="9" spans="1:7">
      <c r="A9" t="s">
        <v>208</v>
      </c>
      <c r="B9">
        <v>20403</v>
      </c>
      <c r="C9"/>
      <c r="D9"/>
      <c r="F9" s="40"/>
      <c r="G9" s="40"/>
    </row>
    <row r="10" spans="1:7">
      <c r="A10" t="s">
        <v>209</v>
      </c>
      <c r="B10">
        <v>125796</v>
      </c>
      <c r="C10" t="s">
        <v>209</v>
      </c>
      <c r="D10" t="s">
        <v>210</v>
      </c>
      <c r="E10" t="s">
        <v>211</v>
      </c>
      <c r="F10" s="40"/>
      <c r="G10" s="40"/>
    </row>
    <row r="11" spans="1:7">
      <c r="A11" t="s">
        <v>212</v>
      </c>
      <c r="B11">
        <v>44932</v>
      </c>
      <c r="C11" t="s">
        <v>212</v>
      </c>
      <c r="D11" t="s">
        <v>213</v>
      </c>
      <c r="E11" t="s">
        <v>214</v>
      </c>
      <c r="F11" s="40"/>
      <c r="G11" s="40"/>
    </row>
    <row r="12" spans="1:7">
      <c r="A12" t="s">
        <v>215</v>
      </c>
      <c r="B12">
        <v>371907</v>
      </c>
      <c r="C12" t="s">
        <v>215</v>
      </c>
      <c r="D12" t="s">
        <v>216</v>
      </c>
      <c r="E12" t="s">
        <v>217</v>
      </c>
      <c r="F12" s="40"/>
      <c r="G12" s="40"/>
    </row>
    <row r="13" spans="1:7">
      <c r="A13" t="s">
        <v>218</v>
      </c>
      <c r="B13">
        <v>13385</v>
      </c>
      <c r="C13" t="s">
        <v>218</v>
      </c>
      <c r="D13" t="s">
        <v>219</v>
      </c>
      <c r="E13" t="s">
        <v>220</v>
      </c>
      <c r="F13" s="40"/>
      <c r="G13" s="40"/>
    </row>
    <row r="14" spans="1:7">
      <c r="A14" t="s">
        <v>221</v>
      </c>
      <c r="B14">
        <v>37601</v>
      </c>
      <c r="C14"/>
      <c r="D14"/>
      <c r="F14" s="40"/>
      <c r="G14" s="40"/>
    </row>
    <row r="15" spans="1:7">
      <c r="A15" t="s">
        <v>222</v>
      </c>
      <c r="B15">
        <v>260543</v>
      </c>
      <c r="C15"/>
      <c r="D15"/>
      <c r="F15" s="40"/>
      <c r="G15" s="40"/>
    </row>
    <row r="16" spans="1:7">
      <c r="A16" t="s">
        <v>223</v>
      </c>
      <c r="B16">
        <v>189513</v>
      </c>
      <c r="C16"/>
      <c r="D16"/>
      <c r="F16" s="40"/>
      <c r="G16" s="40"/>
    </row>
    <row r="17" spans="1:7">
      <c r="A17" t="s">
        <v>224</v>
      </c>
      <c r="B17">
        <v>127875</v>
      </c>
      <c r="C17" t="s">
        <v>224</v>
      </c>
      <c r="D17" t="s">
        <v>225</v>
      </c>
      <c r="E17" t="s">
        <v>226</v>
      </c>
      <c r="F17" s="40"/>
      <c r="G17" s="40"/>
    </row>
    <row r="18" spans="1:7">
      <c r="A18" t="s">
        <v>227</v>
      </c>
      <c r="B18">
        <v>37609</v>
      </c>
      <c r="C18"/>
      <c r="D18"/>
      <c r="F18" s="40"/>
      <c r="G18" s="40"/>
    </row>
    <row r="19" spans="1:7">
      <c r="A19" t="s">
        <v>228</v>
      </c>
      <c r="B19">
        <v>669661</v>
      </c>
      <c r="C19"/>
      <c r="D19"/>
      <c r="F19" s="40"/>
      <c r="G19" s="40"/>
    </row>
    <row r="20" spans="1:7">
      <c r="A20" t="s">
        <v>229</v>
      </c>
      <c r="B20">
        <v>201445</v>
      </c>
      <c r="C20"/>
      <c r="D20"/>
      <c r="F20" s="40"/>
      <c r="G20" s="40"/>
    </row>
    <row r="21" spans="1:7">
      <c r="A21" t="s">
        <v>230</v>
      </c>
      <c r="B21">
        <v>75324</v>
      </c>
      <c r="C21" t="s">
        <v>230</v>
      </c>
      <c r="D21" t="s">
        <v>231</v>
      </c>
      <c r="E21" t="s">
        <v>232</v>
      </c>
      <c r="F21" s="40"/>
      <c r="G21" s="40"/>
    </row>
    <row r="22" spans="1:7">
      <c r="A22" t="s">
        <v>233</v>
      </c>
      <c r="B22">
        <v>57200</v>
      </c>
      <c r="C22"/>
      <c r="D22"/>
      <c r="F22" s="40"/>
      <c r="G22" s="40"/>
    </row>
    <row r="23" spans="1:7">
      <c r="A23" t="s">
        <v>234</v>
      </c>
      <c r="B23">
        <v>155726</v>
      </c>
      <c r="C23" t="s">
        <v>234</v>
      </c>
      <c r="D23" t="s">
        <v>200</v>
      </c>
      <c r="E23" t="s">
        <v>235</v>
      </c>
      <c r="F23" s="40"/>
      <c r="G23" s="40"/>
    </row>
    <row r="24" spans="1:7">
      <c r="A24" t="s">
        <v>236</v>
      </c>
      <c r="B24">
        <v>76405</v>
      </c>
      <c r="C24"/>
      <c r="D24"/>
      <c r="F24" s="40"/>
      <c r="G24" s="40"/>
    </row>
    <row r="25" spans="1:7">
      <c r="A25" t="s">
        <v>237</v>
      </c>
      <c r="B25">
        <v>984905</v>
      </c>
      <c r="C25" t="s">
        <v>237</v>
      </c>
      <c r="D25" t="s">
        <v>238</v>
      </c>
      <c r="E25" t="s">
        <v>239</v>
      </c>
      <c r="F25" s="40"/>
      <c r="G25" s="40"/>
    </row>
    <row r="26" spans="1:7">
      <c r="A26" t="s">
        <v>240</v>
      </c>
      <c r="B26">
        <v>2578515</v>
      </c>
      <c r="C26" t="s">
        <v>240</v>
      </c>
      <c r="D26" t="s">
        <v>241</v>
      </c>
      <c r="E26" t="s">
        <v>242</v>
      </c>
      <c r="F26" s="40"/>
      <c r="G26" s="40"/>
    </row>
    <row r="27" spans="1:7">
      <c r="A27" t="s">
        <v>243</v>
      </c>
      <c r="B27">
        <v>984904</v>
      </c>
      <c r="C27"/>
      <c r="D27"/>
      <c r="F27" s="40"/>
      <c r="G27" s="40"/>
    </row>
    <row r="28" spans="1:7">
      <c r="A28" t="s">
        <v>244</v>
      </c>
      <c r="B28">
        <v>3021724</v>
      </c>
      <c r="C28"/>
      <c r="D28"/>
      <c r="F28" s="40"/>
      <c r="G28" s="40"/>
    </row>
    <row r="29" spans="1:7">
      <c r="A29" t="s">
        <v>245</v>
      </c>
      <c r="B29">
        <v>1751538</v>
      </c>
      <c r="C29"/>
      <c r="D29"/>
      <c r="F29" s="40"/>
      <c r="G29" s="40"/>
    </row>
    <row r="30" spans="1:7">
      <c r="A30" t="s">
        <v>246</v>
      </c>
      <c r="B30">
        <v>39297</v>
      </c>
      <c r="C30"/>
      <c r="D30"/>
      <c r="F30" s="40"/>
      <c r="G30" s="40"/>
    </row>
    <row r="31" spans="1:7">
      <c r="A31" t="s">
        <v>247</v>
      </c>
      <c r="C31"/>
      <c r="D31"/>
      <c r="F31" s="40"/>
      <c r="G31" s="40"/>
    </row>
    <row r="32" spans="1:7">
      <c r="A32" t="s">
        <v>248</v>
      </c>
      <c r="B32">
        <v>648166</v>
      </c>
      <c r="C32" t="s">
        <v>248</v>
      </c>
      <c r="D32" t="s">
        <v>249</v>
      </c>
      <c r="E32" t="s">
        <v>250</v>
      </c>
      <c r="F32" s="40"/>
      <c r="G32" s="40"/>
    </row>
    <row r="33" spans="1:7">
      <c r="A33" t="s">
        <v>251</v>
      </c>
      <c r="B33">
        <v>478208</v>
      </c>
      <c r="C33" t="s">
        <v>251</v>
      </c>
      <c r="D33" t="s">
        <v>252</v>
      </c>
      <c r="E33" t="s">
        <v>253</v>
      </c>
      <c r="F33" s="40"/>
      <c r="G33" s="40"/>
    </row>
    <row r="34" spans="1:7">
      <c r="A34" t="s">
        <v>254</v>
      </c>
      <c r="B34">
        <v>40483</v>
      </c>
      <c r="C34" t="s">
        <v>254</v>
      </c>
      <c r="D34" t="s">
        <v>255</v>
      </c>
      <c r="E34" t="s">
        <v>256</v>
      </c>
      <c r="F34" s="40"/>
      <c r="G34" s="40"/>
    </row>
    <row r="35" spans="1:7">
      <c r="A35" t="s">
        <v>257</v>
      </c>
      <c r="B35">
        <v>28701</v>
      </c>
      <c r="C35" t="s">
        <v>257</v>
      </c>
      <c r="D35" t="s">
        <v>258</v>
      </c>
      <c r="E35" t="s">
        <v>259</v>
      </c>
      <c r="F35" s="40"/>
      <c r="G35" s="40"/>
    </row>
    <row r="36" spans="1:7">
      <c r="A36" t="s">
        <v>260</v>
      </c>
      <c r="B36">
        <v>37598</v>
      </c>
      <c r="C36"/>
      <c r="D36"/>
      <c r="F36" s="40"/>
      <c r="G36" s="40"/>
    </row>
    <row r="37" spans="1:7">
      <c r="A37" t="s">
        <v>261</v>
      </c>
      <c r="B37">
        <v>87148</v>
      </c>
      <c r="C37"/>
      <c r="D37"/>
      <c r="F37" s="40"/>
      <c r="G37" s="40"/>
    </row>
    <row r="38" spans="1:7">
      <c r="A38" t="s">
        <v>262</v>
      </c>
      <c r="B38">
        <v>35896</v>
      </c>
      <c r="C38"/>
      <c r="D38"/>
      <c r="F38" s="40"/>
      <c r="G38" s="40"/>
    </row>
    <row r="39" spans="1:7">
      <c r="A39" t="s">
        <v>263</v>
      </c>
      <c r="B39">
        <v>314568</v>
      </c>
      <c r="C39"/>
      <c r="D39"/>
      <c r="F39" s="40"/>
      <c r="G39" s="40"/>
    </row>
    <row r="40" spans="1:7">
      <c r="A40" t="s">
        <v>264</v>
      </c>
      <c r="B40">
        <v>1553340</v>
      </c>
      <c r="C40"/>
      <c r="D40"/>
      <c r="F40" s="40"/>
      <c r="G40" s="40"/>
    </row>
    <row r="41" spans="1:7">
      <c r="A41" t="s">
        <v>265</v>
      </c>
      <c r="B41">
        <v>78322</v>
      </c>
      <c r="C41" t="s">
        <v>265</v>
      </c>
      <c r="D41" t="s">
        <v>266</v>
      </c>
      <c r="E41" t="s">
        <v>267</v>
      </c>
      <c r="F41" s="40"/>
      <c r="G41" s="40"/>
    </row>
    <row r="42" spans="1:7">
      <c r="A42" t="s">
        <v>268</v>
      </c>
      <c r="B42">
        <v>2055219</v>
      </c>
      <c r="C42"/>
      <c r="D42"/>
      <c r="F42" s="40"/>
      <c r="G42" s="40"/>
    </row>
    <row r="43" spans="1:7">
      <c r="A43" t="s">
        <v>269</v>
      </c>
      <c r="B43">
        <v>44625</v>
      </c>
      <c r="C43"/>
      <c r="D43"/>
      <c r="F43" s="40"/>
      <c r="G43" s="40"/>
    </row>
    <row r="44" spans="1:7">
      <c r="A44" t="s">
        <v>270</v>
      </c>
      <c r="B44">
        <v>1230159</v>
      </c>
      <c r="C44"/>
      <c r="D44"/>
      <c r="F44" s="40"/>
      <c r="G44" s="40"/>
    </row>
    <row r="45" spans="1:7">
      <c r="A45" t="s">
        <v>271</v>
      </c>
      <c r="B45">
        <v>4516</v>
      </c>
      <c r="C45"/>
      <c r="D45"/>
      <c r="F45" s="40"/>
      <c r="G45" s="40"/>
    </row>
    <row r="46" spans="1:7">
      <c r="A46" t="s">
        <v>272</v>
      </c>
      <c r="B46">
        <v>167356</v>
      </c>
      <c r="C46" t="s">
        <v>272</v>
      </c>
      <c r="D46" t="s">
        <v>273</v>
      </c>
      <c r="E46" t="s">
        <v>274</v>
      </c>
      <c r="F46" s="40"/>
      <c r="G46" s="40"/>
    </row>
    <row r="47" spans="1:7">
      <c r="A47" t="s">
        <v>275</v>
      </c>
      <c r="B47">
        <v>7748</v>
      </c>
      <c r="C47" t="s">
        <v>275</v>
      </c>
      <c r="D47" t="s">
        <v>276</v>
      </c>
      <c r="E47" t="s">
        <v>277</v>
      </c>
      <c r="F47" s="40"/>
      <c r="G47" s="40"/>
    </row>
    <row r="48" spans="1:7">
      <c r="A48" t="s">
        <v>278</v>
      </c>
      <c r="B48">
        <v>7750</v>
      </c>
      <c r="C48" t="s">
        <v>278</v>
      </c>
      <c r="D48" t="s">
        <v>279</v>
      </c>
      <c r="E48" t="s">
        <v>280</v>
      </c>
      <c r="F48" s="40"/>
      <c r="G48" s="40"/>
    </row>
    <row r="49" spans="1:7">
      <c r="A49" t="s">
        <v>281</v>
      </c>
      <c r="B49">
        <v>1471635</v>
      </c>
      <c r="C49"/>
      <c r="D49"/>
      <c r="F49" s="40"/>
      <c r="G49" s="40"/>
    </row>
    <row r="50" spans="1:7">
      <c r="A50" t="s">
        <v>282</v>
      </c>
      <c r="B50">
        <v>42458</v>
      </c>
      <c r="C50" t="s">
        <v>282</v>
      </c>
      <c r="D50" t="s">
        <v>200</v>
      </c>
      <c r="E50" t="s">
        <v>283</v>
      </c>
      <c r="F50" s="40"/>
      <c r="G50" s="40"/>
    </row>
    <row r="51" spans="1:7">
      <c r="A51" t="s">
        <v>284</v>
      </c>
      <c r="B51">
        <v>64524</v>
      </c>
      <c r="C51" t="s">
        <v>284</v>
      </c>
      <c r="D51" t="s">
        <v>285</v>
      </c>
      <c r="E51" t="s">
        <v>286</v>
      </c>
      <c r="F51" s="40"/>
      <c r="G51" s="40"/>
    </row>
    <row r="52" spans="1:7">
      <c r="A52" t="s">
        <v>287</v>
      </c>
      <c r="B52">
        <v>8074</v>
      </c>
      <c r="C52" t="s">
        <v>287</v>
      </c>
      <c r="D52" t="s">
        <v>288</v>
      </c>
      <c r="E52" t="s">
        <v>289</v>
      </c>
      <c r="F52" s="40"/>
      <c r="G52" s="40"/>
    </row>
    <row r="53" spans="1:7">
      <c r="A53" t="s">
        <v>290</v>
      </c>
      <c r="B53">
        <v>52792</v>
      </c>
      <c r="C53" t="s">
        <v>290</v>
      </c>
      <c r="D53" t="s">
        <v>291</v>
      </c>
      <c r="E53" t="s">
        <v>292</v>
      </c>
      <c r="F53" s="40"/>
      <c r="G53" s="40"/>
    </row>
    <row r="54" spans="1:7">
      <c r="A54" t="s">
        <v>293</v>
      </c>
      <c r="B54">
        <v>3752</v>
      </c>
      <c r="C54"/>
      <c r="D54"/>
      <c r="F54" s="40"/>
      <c r="G54" s="40"/>
    </row>
    <row r="55" spans="1:7">
      <c r="A55" t="s">
        <v>294</v>
      </c>
      <c r="B55">
        <v>84115</v>
      </c>
      <c r="C55"/>
      <c r="D55"/>
      <c r="F55" s="40"/>
      <c r="G55" s="40"/>
    </row>
    <row r="56" spans="1:7">
      <c r="A56" t="s">
        <v>295</v>
      </c>
      <c r="B56">
        <v>860324</v>
      </c>
      <c r="C56"/>
      <c r="D56"/>
      <c r="F56" s="40"/>
      <c r="G56" s="40"/>
    </row>
    <row r="57" spans="1:7">
      <c r="A57" t="s">
        <v>296</v>
      </c>
      <c r="B57">
        <v>64518</v>
      </c>
      <c r="C57" t="s">
        <v>296</v>
      </c>
      <c r="D57" t="s">
        <v>285</v>
      </c>
      <c r="E57" t="s">
        <v>297</v>
      </c>
      <c r="F57" s="40"/>
      <c r="G57" s="40"/>
    </row>
    <row r="58" spans="1:7">
      <c r="A58" t="s">
        <v>298</v>
      </c>
      <c r="B58">
        <v>64524</v>
      </c>
      <c r="C58" t="s">
        <v>284</v>
      </c>
      <c r="D58" t="s">
        <v>285</v>
      </c>
      <c r="E58" t="s">
        <v>286</v>
      </c>
      <c r="F58" s="40"/>
      <c r="G58" s="40"/>
    </row>
    <row r="59" spans="1:7">
      <c r="A59" t="s">
        <v>299</v>
      </c>
      <c r="B59">
        <v>979764</v>
      </c>
      <c r="C59"/>
      <c r="D59"/>
      <c r="F59" s="40"/>
      <c r="G59" s="40"/>
    </row>
    <row r="60" spans="1:7">
      <c r="A60" t="s">
        <v>300</v>
      </c>
      <c r="B60">
        <v>979702</v>
      </c>
      <c r="C60"/>
      <c r="D60"/>
      <c r="F60" s="40"/>
      <c r="G60" s="40"/>
    </row>
    <row r="61" spans="1:7">
      <c r="A61" t="s">
        <v>301</v>
      </c>
      <c r="B61">
        <v>91625</v>
      </c>
      <c r="C61"/>
      <c r="D61"/>
      <c r="F61" s="40"/>
      <c r="G61" s="40"/>
    </row>
    <row r="62" spans="1:7">
      <c r="A62" t="s">
        <v>302</v>
      </c>
      <c r="B62">
        <v>36080</v>
      </c>
      <c r="C62" t="s">
        <v>302</v>
      </c>
      <c r="D62" t="s">
        <v>303</v>
      </c>
      <c r="E62" t="s">
        <v>304</v>
      </c>
      <c r="F62" s="40"/>
      <c r="G62" s="40"/>
    </row>
    <row r="63" spans="1:7">
      <c r="A63" t="s">
        <v>305</v>
      </c>
      <c r="B63">
        <v>64491</v>
      </c>
      <c r="C63"/>
      <c r="D63"/>
      <c r="F63" s="40"/>
      <c r="G63" s="40"/>
    </row>
    <row r="64" spans="1:7">
      <c r="A64" t="s">
        <v>306</v>
      </c>
      <c r="B64">
        <v>64493</v>
      </c>
      <c r="C64"/>
      <c r="D64"/>
      <c r="F64" s="40"/>
      <c r="G64" s="40"/>
    </row>
    <row r="65" spans="1:7">
      <c r="A65" t="s">
        <v>307</v>
      </c>
      <c r="B65">
        <v>1091291</v>
      </c>
      <c r="C65"/>
      <c r="D65"/>
      <c r="F65" s="40"/>
      <c r="G65" s="40"/>
    </row>
    <row r="66" spans="1:7">
      <c r="A66" t="s">
        <v>308</v>
      </c>
      <c r="B66">
        <v>97098</v>
      </c>
      <c r="C66"/>
      <c r="D66"/>
      <c r="F66" s="40"/>
      <c r="G66" s="40"/>
    </row>
    <row r="67" spans="1:7">
      <c r="A67" t="s">
        <v>309</v>
      </c>
      <c r="B67">
        <v>4841</v>
      </c>
      <c r="C67"/>
      <c r="D67"/>
      <c r="F67" s="40"/>
      <c r="G67" s="40"/>
    </row>
    <row r="68" spans="1:7">
      <c r="A68" t="s">
        <v>310</v>
      </c>
      <c r="B68">
        <v>279485</v>
      </c>
      <c r="C68"/>
      <c r="D68"/>
      <c r="F68" s="40"/>
      <c r="G68" s="40"/>
    </row>
    <row r="69" spans="1:7">
      <c r="A69" t="s">
        <v>311</v>
      </c>
      <c r="B69">
        <v>29687</v>
      </c>
      <c r="C69"/>
      <c r="D69"/>
      <c r="F69" s="40"/>
      <c r="G69" s="40"/>
    </row>
    <row r="70" spans="1:7">
      <c r="A70" t="s">
        <v>312</v>
      </c>
      <c r="B70">
        <v>417520</v>
      </c>
      <c r="C70"/>
      <c r="D70"/>
      <c r="F70" s="40"/>
      <c r="G70" s="40"/>
    </row>
    <row r="71" spans="1:7">
      <c r="A71" t="s">
        <v>313</v>
      </c>
      <c r="C71"/>
      <c r="D71"/>
      <c r="F71" s="40"/>
      <c r="G71" s="40"/>
    </row>
    <row r="72" spans="1:7">
      <c r="A72" t="s">
        <v>314</v>
      </c>
      <c r="B72">
        <v>1707561</v>
      </c>
      <c r="C72"/>
      <c r="D72"/>
      <c r="F72" s="40"/>
      <c r="G72" s="40"/>
    </row>
    <row r="73" spans="1:7">
      <c r="A73" t="s">
        <v>315</v>
      </c>
      <c r="B73">
        <v>78461</v>
      </c>
      <c r="C73"/>
      <c r="D73"/>
      <c r="F73" s="40"/>
      <c r="G73" s="40"/>
    </row>
    <row r="74" spans="1:7">
      <c r="A74" t="s">
        <v>316</v>
      </c>
      <c r="B74">
        <v>78464</v>
      </c>
      <c r="C74"/>
      <c r="D74"/>
      <c r="F74" s="40"/>
      <c r="G74" s="40"/>
    </row>
    <row r="75" spans="1:7">
      <c r="A75" t="s">
        <v>317</v>
      </c>
      <c r="B75">
        <v>9182</v>
      </c>
      <c r="C75"/>
      <c r="D75"/>
      <c r="F75" s="40"/>
      <c r="G75" s="40"/>
    </row>
    <row r="76" spans="1:7">
      <c r="A76" t="s">
        <v>318</v>
      </c>
      <c r="B76">
        <v>34924</v>
      </c>
      <c r="C76"/>
      <c r="D76"/>
      <c r="F76" s="40"/>
      <c r="G76" s="40"/>
    </row>
    <row r="77" spans="1:7">
      <c r="A77" t="s">
        <v>319</v>
      </c>
      <c r="B77">
        <v>221202</v>
      </c>
      <c r="C77"/>
      <c r="D77"/>
      <c r="F77" s="40"/>
      <c r="G77" s="40"/>
    </row>
    <row r="78" spans="1:7">
      <c r="A78" t="s">
        <v>320</v>
      </c>
      <c r="B78">
        <v>87701</v>
      </c>
      <c r="C78"/>
      <c r="D78"/>
      <c r="F78" s="40"/>
      <c r="G78" s="40"/>
    </row>
    <row r="79" spans="1:7">
      <c r="A79" t="s">
        <v>321</v>
      </c>
      <c r="B79">
        <v>64523</v>
      </c>
      <c r="C79"/>
      <c r="D79"/>
      <c r="F79" s="40"/>
      <c r="G79" s="40"/>
    </row>
    <row r="80" spans="1:7">
      <c r="A80" t="s">
        <v>322</v>
      </c>
      <c r="B80">
        <v>97307</v>
      </c>
      <c r="C80" t="s">
        <v>322</v>
      </c>
      <c r="D80" t="s">
        <v>323</v>
      </c>
      <c r="E80" t="s">
        <v>324</v>
      </c>
      <c r="F80" s="40"/>
      <c r="G80" s="40"/>
    </row>
    <row r="81" spans="1:7">
      <c r="A81" t="s">
        <v>325</v>
      </c>
      <c r="B81">
        <v>37607</v>
      </c>
      <c r="C81"/>
      <c r="D81"/>
      <c r="F81" s="40"/>
      <c r="G81" s="40"/>
    </row>
    <row r="82" spans="1:7">
      <c r="A82" t="s">
        <v>326</v>
      </c>
      <c r="B82">
        <v>228257</v>
      </c>
      <c r="C82" t="s">
        <v>327</v>
      </c>
      <c r="D82" t="s">
        <v>328</v>
      </c>
      <c r="E82" t="s">
        <v>329</v>
      </c>
      <c r="F82" s="40"/>
      <c r="G82" s="40"/>
    </row>
    <row r="83" spans="1:7">
      <c r="A83" t="s">
        <v>326</v>
      </c>
      <c r="B83">
        <v>86329</v>
      </c>
      <c r="C83"/>
      <c r="D83"/>
      <c r="F83" s="40"/>
      <c r="G83" s="40"/>
    </row>
    <row r="84" spans="1:7">
      <c r="A84" t="s">
        <v>330</v>
      </c>
      <c r="B84">
        <v>4846</v>
      </c>
      <c r="C84" t="s">
        <v>330</v>
      </c>
      <c r="D84" t="s">
        <v>331</v>
      </c>
      <c r="E84" t="s">
        <v>332</v>
      </c>
      <c r="F84" s="40"/>
      <c r="G84" s="40"/>
    </row>
    <row r="85" spans="1:7">
      <c r="A85" t="s">
        <v>333</v>
      </c>
      <c r="B85">
        <v>58291</v>
      </c>
      <c r="C85"/>
      <c r="D85"/>
      <c r="F85" s="40"/>
      <c r="G85" s="40"/>
    </row>
    <row r="86" spans="1:7">
      <c r="A86" t="s">
        <v>334</v>
      </c>
      <c r="B86">
        <v>64495</v>
      </c>
      <c r="C86"/>
      <c r="D86"/>
      <c r="F86" s="40"/>
      <c r="G86" s="40"/>
    </row>
    <row r="87" spans="1:7">
      <c r="A87" t="s">
        <v>335</v>
      </c>
      <c r="B87">
        <v>57936</v>
      </c>
      <c r="C87" t="s">
        <v>335</v>
      </c>
      <c r="D87" t="s">
        <v>336</v>
      </c>
      <c r="E87" t="s">
        <v>337</v>
      </c>
      <c r="F87" s="40"/>
      <c r="G87" s="40"/>
    </row>
    <row r="88" spans="1:7">
      <c r="A88" t="s">
        <v>11</v>
      </c>
      <c r="B88">
        <v>8030</v>
      </c>
      <c r="C88" t="s">
        <v>11</v>
      </c>
      <c r="D88" t="s">
        <v>13</v>
      </c>
      <c r="E88" t="s">
        <v>338</v>
      </c>
      <c r="F88" s="40"/>
      <c r="G88" s="40"/>
    </row>
    <row r="89" spans="1:7">
      <c r="A89" t="s">
        <v>339</v>
      </c>
      <c r="B89">
        <v>102720</v>
      </c>
      <c r="C89" t="s">
        <v>339</v>
      </c>
      <c r="D89" t="s">
        <v>340</v>
      </c>
      <c r="E89" t="s">
        <v>341</v>
      </c>
      <c r="F89" s="40"/>
      <c r="G89" s="40"/>
    </row>
    <row r="90" spans="1:7">
      <c r="A90" t="s">
        <v>342</v>
      </c>
      <c r="B90">
        <v>215256</v>
      </c>
      <c r="C90"/>
      <c r="D90"/>
      <c r="F90" s="40"/>
      <c r="G90" s="40"/>
    </row>
    <row r="91" spans="1:7">
      <c r="A91" t="s">
        <v>343</v>
      </c>
      <c r="C91"/>
      <c r="D91"/>
      <c r="F91" s="40"/>
      <c r="G91" s="40"/>
    </row>
    <row r="92" spans="1:7">
      <c r="A92" t="s">
        <v>344</v>
      </c>
      <c r="B92">
        <v>860413</v>
      </c>
      <c r="C92"/>
      <c r="D92"/>
      <c r="F92" s="40"/>
      <c r="G92" s="40"/>
    </row>
    <row r="93" spans="1:7">
      <c r="A93" t="s">
        <v>345</v>
      </c>
      <c r="B93">
        <v>226488</v>
      </c>
      <c r="C93"/>
      <c r="D93"/>
      <c r="F93" s="40"/>
      <c r="G93" s="40"/>
    </row>
    <row r="94" spans="1:7">
      <c r="A94" t="s">
        <v>346</v>
      </c>
      <c r="B94">
        <v>50251</v>
      </c>
      <c r="C94"/>
      <c r="D94"/>
      <c r="F94" s="40"/>
      <c r="G94" s="40"/>
    </row>
    <row r="95" spans="1:7">
      <c r="A95" t="s">
        <v>347</v>
      </c>
      <c r="B95">
        <v>76058</v>
      </c>
      <c r="C95" t="s">
        <v>347</v>
      </c>
      <c r="D95" t="s">
        <v>348</v>
      </c>
      <c r="E95" t="s">
        <v>349</v>
      </c>
      <c r="F95" s="40"/>
      <c r="G95" s="40"/>
    </row>
    <row r="96" spans="1:7">
      <c r="A96" t="s">
        <v>350</v>
      </c>
      <c r="B96">
        <v>128190</v>
      </c>
      <c r="C96" t="s">
        <v>350</v>
      </c>
      <c r="D96" t="s">
        <v>351</v>
      </c>
      <c r="E96" t="s">
        <v>352</v>
      </c>
      <c r="F96" s="40"/>
      <c r="G96" s="40"/>
    </row>
    <row r="97" spans="1:7">
      <c r="A97" t="s">
        <v>353</v>
      </c>
      <c r="B97">
        <v>128184</v>
      </c>
      <c r="C97" t="s">
        <v>353</v>
      </c>
      <c r="D97" t="s">
        <v>354</v>
      </c>
      <c r="E97" t="s">
        <v>355</v>
      </c>
      <c r="F97" s="40"/>
      <c r="G97" s="40"/>
    </row>
    <row r="98" spans="1:7">
      <c r="A98" t="s">
        <v>356</v>
      </c>
      <c r="B98">
        <v>128206</v>
      </c>
      <c r="C98" t="s">
        <v>356</v>
      </c>
      <c r="D98" t="s">
        <v>357</v>
      </c>
      <c r="E98" t="s">
        <v>358</v>
      </c>
      <c r="F98" s="40"/>
      <c r="G98" s="40"/>
    </row>
    <row r="99" spans="1:7">
      <c r="A99" t="s">
        <v>356</v>
      </c>
      <c r="B99">
        <v>128206</v>
      </c>
      <c r="C99" t="s">
        <v>356</v>
      </c>
      <c r="D99" t="s">
        <v>357</v>
      </c>
      <c r="E99" t="s">
        <v>358</v>
      </c>
      <c r="F99" s="40"/>
      <c r="G99" s="40"/>
    </row>
    <row r="100" spans="1:7">
      <c r="A100" t="s">
        <v>359</v>
      </c>
      <c r="B100">
        <v>128247</v>
      </c>
      <c r="C100" t="s">
        <v>359</v>
      </c>
      <c r="D100" t="s">
        <v>360</v>
      </c>
      <c r="E100" t="s">
        <v>361</v>
      </c>
      <c r="F100" s="40"/>
      <c r="G100" s="40"/>
    </row>
    <row r="101" spans="1:7">
      <c r="A101" t="s">
        <v>362</v>
      </c>
      <c r="B101">
        <v>128251</v>
      </c>
      <c r="C101" t="s">
        <v>362</v>
      </c>
      <c r="D101" t="s">
        <v>357</v>
      </c>
      <c r="E101" t="s">
        <v>363</v>
      </c>
      <c r="F101" s="40"/>
      <c r="G101" s="40"/>
    </row>
    <row r="102" spans="1:7">
      <c r="A102" t="s">
        <v>364</v>
      </c>
      <c r="B102">
        <v>231112</v>
      </c>
      <c r="C102"/>
      <c r="D102"/>
      <c r="F102" s="40"/>
      <c r="G102" s="40"/>
    </row>
    <row r="103" spans="1:7">
      <c r="A103" t="s">
        <v>365</v>
      </c>
      <c r="B103">
        <v>128182</v>
      </c>
      <c r="C103"/>
      <c r="D103"/>
      <c r="F103" s="40"/>
      <c r="G103" s="40"/>
    </row>
    <row r="104" spans="1:7">
      <c r="A104" t="s">
        <v>366</v>
      </c>
      <c r="B104">
        <v>128240</v>
      </c>
      <c r="C104"/>
      <c r="D104"/>
      <c r="F104" s="40"/>
      <c r="G104" s="40"/>
    </row>
    <row r="105" spans="1:7">
      <c r="A105" t="s">
        <v>367</v>
      </c>
      <c r="B105">
        <v>2202591</v>
      </c>
      <c r="C105"/>
      <c r="D105"/>
      <c r="F105" s="40"/>
      <c r="G105" s="40"/>
    </row>
    <row r="106" spans="1:7">
      <c r="A106" t="s">
        <v>368</v>
      </c>
      <c r="B106">
        <v>128203</v>
      </c>
      <c r="C106"/>
      <c r="D106"/>
      <c r="F106" s="40"/>
      <c r="G106" s="40"/>
    </row>
    <row r="107" spans="1:7">
      <c r="A107" t="s">
        <v>369</v>
      </c>
      <c r="B107">
        <v>128204</v>
      </c>
      <c r="C107"/>
      <c r="D107"/>
      <c r="F107" s="40"/>
      <c r="G107" s="40"/>
    </row>
    <row r="108" spans="1:7">
      <c r="A108" t="s">
        <v>370</v>
      </c>
      <c r="B108">
        <v>160760</v>
      </c>
      <c r="C108"/>
      <c r="D108"/>
      <c r="F108" s="40"/>
      <c r="G108" s="40"/>
    </row>
    <row r="109" spans="1:7">
      <c r="A109" t="s">
        <v>371</v>
      </c>
      <c r="B109">
        <v>2594091</v>
      </c>
      <c r="C109" t="s">
        <v>371</v>
      </c>
      <c r="D109" t="s">
        <v>372</v>
      </c>
      <c r="E109" t="s">
        <v>373</v>
      </c>
      <c r="F109" s="40"/>
      <c r="G109" s="40"/>
    </row>
    <row r="110" spans="1:7">
      <c r="A110" t="s">
        <v>374</v>
      </c>
      <c r="B110">
        <v>204219</v>
      </c>
      <c r="C110"/>
      <c r="D110"/>
      <c r="F110" s="40"/>
      <c r="G110" s="40"/>
    </row>
    <row r="111" spans="1:7">
      <c r="A111" t="s">
        <v>375</v>
      </c>
      <c r="B111">
        <v>2665213</v>
      </c>
      <c r="C111" t="s">
        <v>375</v>
      </c>
      <c r="D111" t="s">
        <v>376</v>
      </c>
      <c r="E111" t="s">
        <v>377</v>
      </c>
      <c r="F111" s="40"/>
      <c r="G111" s="40"/>
    </row>
    <row r="112" spans="1:7">
      <c r="A112" t="s">
        <v>378</v>
      </c>
      <c r="B112">
        <v>2170715</v>
      </c>
      <c r="C112"/>
      <c r="D112"/>
      <c r="F112" s="40"/>
      <c r="G112" s="40"/>
    </row>
    <row r="113" spans="1:7">
      <c r="A113" t="s">
        <v>379</v>
      </c>
      <c r="B113">
        <v>357736</v>
      </c>
      <c r="C113"/>
      <c r="D113"/>
      <c r="F113" s="40"/>
      <c r="G113" s="40"/>
    </row>
    <row r="114" spans="1:7">
      <c r="A114" t="s">
        <v>380</v>
      </c>
      <c r="B114">
        <v>1835021</v>
      </c>
      <c r="C114"/>
      <c r="D114"/>
      <c r="F114" s="40"/>
      <c r="G114" s="40"/>
    </row>
    <row r="115" spans="1:7">
      <c r="A115" t="s">
        <v>381</v>
      </c>
      <c r="B115">
        <v>44442</v>
      </c>
      <c r="C115" t="s">
        <v>381</v>
      </c>
      <c r="D115" t="s">
        <v>200</v>
      </c>
      <c r="E115" t="s">
        <v>382</v>
      </c>
      <c r="F115" s="40"/>
      <c r="G115" s="40"/>
    </row>
    <row r="116" spans="1:7">
      <c r="A116" t="s">
        <v>383</v>
      </c>
      <c r="B116">
        <v>41833</v>
      </c>
      <c r="C116"/>
      <c r="D116"/>
      <c r="F116" s="40"/>
      <c r="G116" s="40"/>
    </row>
    <row r="117" spans="1:7">
      <c r="A117" t="s">
        <v>384</v>
      </c>
      <c r="B117">
        <v>165317</v>
      </c>
      <c r="C117"/>
      <c r="D117"/>
      <c r="F117" s="40"/>
      <c r="G117" s="40"/>
    </row>
    <row r="118" spans="1:7">
      <c r="A118" t="s">
        <v>385</v>
      </c>
      <c r="B118">
        <v>669863</v>
      </c>
      <c r="C118"/>
      <c r="D118"/>
      <c r="F118" s="40"/>
      <c r="G118" s="40"/>
    </row>
    <row r="119" spans="1:7">
      <c r="A119" t="s">
        <v>386</v>
      </c>
      <c r="B119">
        <v>502521</v>
      </c>
      <c r="C119"/>
      <c r="D119"/>
      <c r="F119" s="40"/>
      <c r="G119" s="40"/>
    </row>
    <row r="120" spans="1:7">
      <c r="A120" t="s">
        <v>387</v>
      </c>
      <c r="C120"/>
      <c r="D120"/>
      <c r="F120" s="40"/>
      <c r="G120" s="40"/>
    </row>
    <row r="121" spans="1:7">
      <c r="A121" t="s">
        <v>388</v>
      </c>
      <c r="B121">
        <v>879067</v>
      </c>
      <c r="C121"/>
      <c r="D121"/>
      <c r="F121" s="40"/>
      <c r="G121" s="40"/>
    </row>
    <row r="122" spans="1:7">
      <c r="A122" t="s">
        <v>389</v>
      </c>
      <c r="B122">
        <v>222807</v>
      </c>
      <c r="C122"/>
      <c r="D122"/>
      <c r="F122" s="40"/>
      <c r="G122" s="40"/>
    </row>
    <row r="123" spans="1:7">
      <c r="A123" s="40"/>
      <c r="B123" s="25"/>
      <c r="C123" s="40"/>
      <c r="D123" s="40"/>
      <c r="E123" s="40"/>
      <c r="F123" s="40"/>
      <c r="G123" s="40"/>
    </row>
    <row r="124" spans="1:7">
      <c r="A124" s="40"/>
      <c r="B124" s="25"/>
      <c r="C124" s="40"/>
      <c r="D124" s="40"/>
      <c r="E124" s="40"/>
      <c r="F124" s="40"/>
      <c r="G124" s="40"/>
    </row>
    <row r="125" spans="1:7">
      <c r="A125" s="40"/>
      <c r="B125" s="25"/>
      <c r="C125" s="40"/>
      <c r="D125" s="40"/>
      <c r="E125" s="40"/>
      <c r="F125" s="40"/>
      <c r="G125" s="40"/>
    </row>
    <row r="126" spans="1:7">
      <c r="A126" s="40"/>
      <c r="B126" s="25"/>
      <c r="C126" s="40"/>
      <c r="D126" s="40"/>
      <c r="E126" s="40"/>
      <c r="F126" s="40"/>
      <c r="G126" s="40"/>
    </row>
    <row r="127" spans="1:7">
      <c r="A127" s="40"/>
      <c r="B127" s="25"/>
      <c r="C127" s="40"/>
      <c r="D127" s="40"/>
      <c r="E127" s="40"/>
      <c r="F127" s="40"/>
      <c r="G127" s="40"/>
    </row>
    <row r="128" spans="1:7">
      <c r="A128" s="40"/>
      <c r="B128" s="25"/>
      <c r="C128" s="40"/>
      <c r="D128" s="40"/>
      <c r="E128" s="40"/>
      <c r="F128" s="40"/>
      <c r="G128" s="40"/>
    </row>
    <row r="129" spans="1:5">
      <c r="A129" s="25"/>
      <c r="B129" s="25"/>
      <c r="C129" s="25"/>
      <c r="D129" s="25"/>
      <c r="E129" s="25"/>
    </row>
    <row r="130" spans="1:5">
      <c r="A130" s="25"/>
      <c r="B130" s="25"/>
      <c r="C130" s="25"/>
      <c r="D130" s="25"/>
      <c r="E130" s="25"/>
    </row>
    <row r="131" spans="1:5">
      <c r="A131" s="25"/>
      <c r="B131" s="25"/>
      <c r="C131" s="25"/>
      <c r="D131" s="25"/>
      <c r="E131" s="25"/>
    </row>
    <row r="132" spans="1:5">
      <c r="A132" s="26"/>
      <c r="B132" s="26"/>
      <c r="C132" s="26"/>
      <c r="D132" s="26"/>
    </row>
    <row r="133" spans="1:5">
      <c r="A133" s="26"/>
      <c r="B133" s="26"/>
      <c r="C133" s="26"/>
      <c r="D133" s="26"/>
    </row>
    <row r="134" spans="1:5">
      <c r="A134" s="26"/>
      <c r="B134" s="26"/>
      <c r="C134" s="26"/>
      <c r="D134" s="26"/>
    </row>
  </sheetData>
  <autoFilter ref="A1:F128" xr:uid="{8CEBC709-47C3-4ABC-A037-AC80474FB7EE}">
    <sortState xmlns:xlrd2="http://schemas.microsoft.com/office/spreadsheetml/2017/richdata2" ref="A2:F128">
      <sortCondition ref="A1:A128"/>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625F6-D43C-44D6-81D6-F15A3B25101D}">
  <dimension ref="A1:X281"/>
  <sheetViews>
    <sheetView topLeftCell="R1" workbookViewId="0">
      <selection activeCell="W1" sqref="W1"/>
    </sheetView>
  </sheetViews>
  <sheetFormatPr baseColWidth="10" defaultColWidth="8.83203125" defaultRowHeight="15"/>
  <cols>
    <col min="1" max="1" width="12.6640625" bestFit="1" customWidth="1"/>
    <col min="2" max="2" width="3" customWidth="1"/>
    <col min="3" max="3" width="30.5" bestFit="1" customWidth="1"/>
    <col min="4" max="4" width="30.5" customWidth="1"/>
    <col min="5" max="5" width="3.33203125" customWidth="1"/>
    <col min="6" max="6" width="13.83203125" bestFit="1" customWidth="1"/>
    <col min="7" max="7" width="36.83203125" bestFit="1" customWidth="1"/>
    <col min="8" max="8" width="19.5" bestFit="1" customWidth="1"/>
    <col min="9" max="9" width="26.33203125" bestFit="1" customWidth="1"/>
    <col min="10" max="10" width="20.6640625" bestFit="1" customWidth="1"/>
    <col min="11" max="11" width="2.6640625" customWidth="1"/>
    <col min="22" max="22" width="34.5" customWidth="1"/>
  </cols>
  <sheetData>
    <row r="1" spans="1:24">
      <c r="A1" s="3" t="s">
        <v>390</v>
      </c>
      <c r="B1" s="3"/>
      <c r="C1" s="3" t="s">
        <v>391</v>
      </c>
      <c r="D1" s="3" t="s">
        <v>391</v>
      </c>
      <c r="E1" s="3"/>
      <c r="F1" s="3" t="s">
        <v>392</v>
      </c>
      <c r="G1" s="3" t="s">
        <v>393</v>
      </c>
      <c r="H1" s="3" t="s">
        <v>394</v>
      </c>
      <c r="I1" s="3" t="s">
        <v>33</v>
      </c>
      <c r="J1" s="3" t="s">
        <v>29</v>
      </c>
      <c r="L1" s="3" t="s">
        <v>395</v>
      </c>
      <c r="R1" s="132" t="s">
        <v>396</v>
      </c>
      <c r="V1" s="138" t="s">
        <v>397</v>
      </c>
      <c r="X1" s="138" t="s">
        <v>398</v>
      </c>
    </row>
    <row r="2" spans="1:24">
      <c r="A2" t="s">
        <v>399</v>
      </c>
      <c r="C2" s="11" t="s">
        <v>400</v>
      </c>
      <c r="F2" t="s">
        <v>401</v>
      </c>
      <c r="G2" t="s">
        <v>402</v>
      </c>
      <c r="H2" t="s">
        <v>90</v>
      </c>
      <c r="I2" t="s">
        <v>403</v>
      </c>
      <c r="J2" t="s">
        <v>404</v>
      </c>
      <c r="L2" s="11" t="s">
        <v>405</v>
      </c>
      <c r="R2" s="129" t="s">
        <v>406</v>
      </c>
      <c r="V2" s="130" t="s">
        <v>407</v>
      </c>
      <c r="X2" t="s">
        <v>408</v>
      </c>
    </row>
    <row r="3" spans="1:24">
      <c r="A3" s="2" t="s">
        <v>47</v>
      </c>
      <c r="B3" s="2"/>
      <c r="C3" s="11" t="s">
        <v>409</v>
      </c>
      <c r="F3" t="s">
        <v>410</v>
      </c>
      <c r="G3" t="s">
        <v>411</v>
      </c>
      <c r="H3" t="s">
        <v>64</v>
      </c>
      <c r="I3" t="s">
        <v>34</v>
      </c>
      <c r="J3" t="s">
        <v>412</v>
      </c>
      <c r="L3" s="11" t="s">
        <v>413</v>
      </c>
      <c r="R3" s="129" t="s">
        <v>414</v>
      </c>
      <c r="V3" s="130" t="s">
        <v>415</v>
      </c>
      <c r="X3" t="s">
        <v>416</v>
      </c>
    </row>
    <row r="4" spans="1:24">
      <c r="C4" s="11" t="s">
        <v>417</v>
      </c>
      <c r="F4" t="s">
        <v>418</v>
      </c>
      <c r="G4" t="s">
        <v>419</v>
      </c>
      <c r="I4" t="s">
        <v>420</v>
      </c>
      <c r="J4" t="s">
        <v>421</v>
      </c>
      <c r="L4" s="11" t="s">
        <v>422</v>
      </c>
      <c r="R4" s="129" t="s">
        <v>423</v>
      </c>
      <c r="V4" s="130" t="s">
        <v>106</v>
      </c>
      <c r="X4" t="s">
        <v>424</v>
      </c>
    </row>
    <row r="5" spans="1:24">
      <c r="C5" s="11" t="s">
        <v>425</v>
      </c>
      <c r="F5" t="s">
        <v>88</v>
      </c>
      <c r="G5" t="s">
        <v>426</v>
      </c>
      <c r="I5" t="s">
        <v>427</v>
      </c>
      <c r="J5" t="s">
        <v>428</v>
      </c>
      <c r="L5" s="11" t="s">
        <v>429</v>
      </c>
      <c r="R5" s="130" t="s">
        <v>430</v>
      </c>
      <c r="V5" s="130" t="s">
        <v>431</v>
      </c>
      <c r="X5" t="s">
        <v>432</v>
      </c>
    </row>
    <row r="6" spans="1:24">
      <c r="C6" s="11" t="s">
        <v>433</v>
      </c>
      <c r="F6" t="s">
        <v>415</v>
      </c>
      <c r="G6" t="s">
        <v>434</v>
      </c>
      <c r="I6" t="s">
        <v>435</v>
      </c>
      <c r="J6" t="s">
        <v>30</v>
      </c>
      <c r="L6" s="11" t="s">
        <v>436</v>
      </c>
      <c r="R6" s="129" t="s">
        <v>437</v>
      </c>
      <c r="X6" t="s">
        <v>438</v>
      </c>
    </row>
    <row r="7" spans="1:24">
      <c r="C7" s="11" t="s">
        <v>439</v>
      </c>
      <c r="D7" t="s">
        <v>440</v>
      </c>
      <c r="F7" t="s">
        <v>441</v>
      </c>
      <c r="G7" t="s">
        <v>442</v>
      </c>
      <c r="I7" t="s">
        <v>399</v>
      </c>
      <c r="J7" t="s">
        <v>443</v>
      </c>
      <c r="L7" s="11" t="s">
        <v>444</v>
      </c>
      <c r="R7" s="129" t="s">
        <v>445</v>
      </c>
      <c r="X7" t="s">
        <v>446</v>
      </c>
    </row>
    <row r="8" spans="1:24">
      <c r="C8" s="11" t="s">
        <v>447</v>
      </c>
      <c r="G8" t="s">
        <v>448</v>
      </c>
      <c r="I8" t="s">
        <v>415</v>
      </c>
      <c r="J8" t="s">
        <v>449</v>
      </c>
      <c r="L8" s="11" t="s">
        <v>450</v>
      </c>
      <c r="R8" s="129" t="s">
        <v>451</v>
      </c>
      <c r="X8" t="s">
        <v>452</v>
      </c>
    </row>
    <row r="9" spans="1:24">
      <c r="C9" s="11" t="s">
        <v>51</v>
      </c>
      <c r="D9" t="s">
        <v>453</v>
      </c>
      <c r="G9" t="s">
        <v>454</v>
      </c>
      <c r="I9" t="s">
        <v>441</v>
      </c>
      <c r="J9" t="s">
        <v>455</v>
      </c>
      <c r="L9" s="11" t="s">
        <v>456</v>
      </c>
      <c r="R9" s="129" t="s">
        <v>457</v>
      </c>
      <c r="X9" t="s">
        <v>458</v>
      </c>
    </row>
    <row r="10" spans="1:24">
      <c r="C10" s="11" t="s">
        <v>459</v>
      </c>
      <c r="D10" t="s">
        <v>460</v>
      </c>
      <c r="G10" t="s">
        <v>461</v>
      </c>
      <c r="J10" t="s">
        <v>462</v>
      </c>
      <c r="L10" s="11" t="s">
        <v>463</v>
      </c>
      <c r="R10" s="129" t="s">
        <v>464</v>
      </c>
      <c r="X10" t="s">
        <v>465</v>
      </c>
    </row>
    <row r="11" spans="1:24">
      <c r="C11" s="11" t="s">
        <v>466</v>
      </c>
      <c r="E11" s="4"/>
      <c r="G11" t="s">
        <v>467</v>
      </c>
      <c r="J11" t="s">
        <v>468</v>
      </c>
      <c r="L11" s="11" t="s">
        <v>469</v>
      </c>
      <c r="R11" s="129" t="s">
        <v>470</v>
      </c>
      <c r="X11" t="s">
        <v>471</v>
      </c>
    </row>
    <row r="12" spans="1:24">
      <c r="C12" s="11" t="s">
        <v>472</v>
      </c>
      <c r="G12" t="s">
        <v>412</v>
      </c>
      <c r="J12" t="s">
        <v>473</v>
      </c>
      <c r="L12" s="11" t="s">
        <v>474</v>
      </c>
      <c r="R12" s="129" t="s">
        <v>475</v>
      </c>
      <c r="X12" t="s">
        <v>476</v>
      </c>
    </row>
    <row r="13" spans="1:24">
      <c r="C13" s="11" t="s">
        <v>477</v>
      </c>
      <c r="G13" t="s">
        <v>478</v>
      </c>
      <c r="J13" t="s">
        <v>479</v>
      </c>
      <c r="L13" s="11" t="s">
        <v>480</v>
      </c>
      <c r="R13" s="129" t="s">
        <v>481</v>
      </c>
      <c r="X13" t="s">
        <v>482</v>
      </c>
    </row>
    <row r="14" spans="1:24">
      <c r="C14" s="11" t="s">
        <v>483</v>
      </c>
      <c r="D14" t="s">
        <v>484</v>
      </c>
      <c r="G14" t="s">
        <v>485</v>
      </c>
      <c r="J14" t="s">
        <v>415</v>
      </c>
      <c r="L14" s="11" t="s">
        <v>486</v>
      </c>
      <c r="R14" s="129" t="s">
        <v>487</v>
      </c>
      <c r="X14" t="s">
        <v>488</v>
      </c>
    </row>
    <row r="15" spans="1:24">
      <c r="C15" s="11" t="s">
        <v>489</v>
      </c>
      <c r="D15" t="s">
        <v>490</v>
      </c>
      <c r="G15" t="s">
        <v>491</v>
      </c>
      <c r="J15" t="s">
        <v>399</v>
      </c>
      <c r="L15" s="11" t="s">
        <v>492</v>
      </c>
      <c r="R15" s="129" t="s">
        <v>493</v>
      </c>
      <c r="X15" t="s">
        <v>494</v>
      </c>
    </row>
    <row r="16" spans="1:24">
      <c r="C16" s="11" t="s">
        <v>495</v>
      </c>
      <c r="G16" t="s">
        <v>496</v>
      </c>
      <c r="J16" t="s">
        <v>441</v>
      </c>
      <c r="L16" s="11" t="s">
        <v>497</v>
      </c>
      <c r="R16" s="129" t="s">
        <v>498</v>
      </c>
      <c r="X16" t="s">
        <v>499</v>
      </c>
    </row>
    <row r="17" spans="3:24">
      <c r="C17" s="11" t="s">
        <v>500</v>
      </c>
      <c r="G17" t="s">
        <v>501</v>
      </c>
      <c r="L17" s="11" t="s">
        <v>502</v>
      </c>
      <c r="R17" s="129" t="s">
        <v>503</v>
      </c>
      <c r="X17" t="s">
        <v>504</v>
      </c>
    </row>
    <row r="18" spans="3:24">
      <c r="C18" s="11" t="s">
        <v>505</v>
      </c>
      <c r="G18" t="s">
        <v>506</v>
      </c>
      <c r="L18" s="11" t="s">
        <v>507</v>
      </c>
      <c r="R18" s="129" t="s">
        <v>508</v>
      </c>
      <c r="X18" t="s">
        <v>509</v>
      </c>
    </row>
    <row r="19" spans="3:24">
      <c r="C19" s="11" t="s">
        <v>510</v>
      </c>
      <c r="G19" t="s">
        <v>511</v>
      </c>
      <c r="L19" s="11" t="s">
        <v>512</v>
      </c>
      <c r="R19" s="129" t="s">
        <v>513</v>
      </c>
      <c r="X19" t="s">
        <v>514</v>
      </c>
    </row>
    <row r="20" spans="3:24">
      <c r="C20" s="11" t="s">
        <v>515</v>
      </c>
      <c r="G20" t="s">
        <v>516</v>
      </c>
      <c r="L20" s="11" t="s">
        <v>517</v>
      </c>
      <c r="R20" s="129" t="s">
        <v>518</v>
      </c>
      <c r="X20" t="s">
        <v>519</v>
      </c>
    </row>
    <row r="21" spans="3:24">
      <c r="C21" s="11" t="s">
        <v>520</v>
      </c>
      <c r="G21" t="s">
        <v>521</v>
      </c>
      <c r="L21" s="11" t="s">
        <v>522</v>
      </c>
      <c r="R21" s="129" t="s">
        <v>523</v>
      </c>
      <c r="X21" t="s">
        <v>524</v>
      </c>
    </row>
    <row r="22" spans="3:24">
      <c r="C22" s="11" t="s">
        <v>525</v>
      </c>
      <c r="G22" t="s">
        <v>526</v>
      </c>
      <c r="L22" s="11" t="s">
        <v>527</v>
      </c>
      <c r="R22" s="129" t="s">
        <v>528</v>
      </c>
      <c r="X22" t="s">
        <v>529</v>
      </c>
    </row>
    <row r="23" spans="3:24">
      <c r="C23" s="11" t="s">
        <v>530</v>
      </c>
      <c r="G23" t="s">
        <v>531</v>
      </c>
      <c r="L23" s="11" t="s">
        <v>532</v>
      </c>
      <c r="R23" s="129" t="s">
        <v>533</v>
      </c>
      <c r="X23" t="s">
        <v>534</v>
      </c>
    </row>
    <row r="24" spans="3:24">
      <c r="C24" s="11" t="s">
        <v>535</v>
      </c>
      <c r="G24" t="s">
        <v>536</v>
      </c>
      <c r="L24" s="11" t="s">
        <v>537</v>
      </c>
      <c r="R24" s="129" t="s">
        <v>538</v>
      </c>
      <c r="X24" t="s">
        <v>539</v>
      </c>
    </row>
    <row r="25" spans="3:24">
      <c r="C25" s="11" t="s">
        <v>540</v>
      </c>
      <c r="G25" t="s">
        <v>541</v>
      </c>
      <c r="L25" s="11" t="s">
        <v>542</v>
      </c>
      <c r="R25" s="129" t="s">
        <v>543</v>
      </c>
      <c r="X25" t="s">
        <v>544</v>
      </c>
    </row>
    <row r="26" spans="3:24">
      <c r="C26" s="11" t="s">
        <v>545</v>
      </c>
      <c r="G26" t="s">
        <v>546</v>
      </c>
      <c r="L26" s="11" t="s">
        <v>547</v>
      </c>
      <c r="R26" s="129" t="s">
        <v>548</v>
      </c>
      <c r="X26" t="s">
        <v>549</v>
      </c>
    </row>
    <row r="27" spans="3:24">
      <c r="C27" s="11" t="s">
        <v>550</v>
      </c>
      <c r="G27" t="s">
        <v>551</v>
      </c>
      <c r="L27" s="11" t="s">
        <v>552</v>
      </c>
      <c r="R27" s="129" t="s">
        <v>553</v>
      </c>
      <c r="X27" t="s">
        <v>554</v>
      </c>
    </row>
    <row r="28" spans="3:24">
      <c r="C28" s="11" t="s">
        <v>555</v>
      </c>
      <c r="G28" t="s">
        <v>556</v>
      </c>
      <c r="L28" s="11" t="s">
        <v>557</v>
      </c>
      <c r="R28" s="129" t="s">
        <v>558</v>
      </c>
      <c r="X28" t="s">
        <v>559</v>
      </c>
    </row>
    <row r="29" spans="3:24">
      <c r="C29" s="11" t="s">
        <v>560</v>
      </c>
      <c r="G29" t="s">
        <v>561</v>
      </c>
      <c r="L29" s="11" t="s">
        <v>562</v>
      </c>
      <c r="R29" s="129" t="s">
        <v>563</v>
      </c>
      <c r="X29" t="s">
        <v>564</v>
      </c>
    </row>
    <row r="30" spans="3:24">
      <c r="C30" s="11" t="s">
        <v>565</v>
      </c>
      <c r="G30" t="s">
        <v>566</v>
      </c>
      <c r="L30" s="11" t="s">
        <v>567</v>
      </c>
      <c r="R30" s="129" t="s">
        <v>568</v>
      </c>
      <c r="X30" t="s">
        <v>569</v>
      </c>
    </row>
    <row r="31" spans="3:24">
      <c r="C31" s="11" t="s">
        <v>570</v>
      </c>
      <c r="G31" t="s">
        <v>571</v>
      </c>
      <c r="L31" s="11" t="s">
        <v>572</v>
      </c>
      <c r="R31" s="129" t="s">
        <v>573</v>
      </c>
      <c r="X31" t="s">
        <v>574</v>
      </c>
    </row>
    <row r="32" spans="3:24">
      <c r="C32" s="11" t="s">
        <v>575</v>
      </c>
      <c r="D32" t="s">
        <v>576</v>
      </c>
      <c r="G32" t="s">
        <v>577</v>
      </c>
      <c r="L32" s="11" t="s">
        <v>578</v>
      </c>
      <c r="R32" s="129" t="s">
        <v>579</v>
      </c>
      <c r="X32" t="s">
        <v>580</v>
      </c>
    </row>
    <row r="33" spans="3:24">
      <c r="C33" s="11" t="s">
        <v>581</v>
      </c>
      <c r="D33" t="s">
        <v>582</v>
      </c>
      <c r="G33" t="s">
        <v>583</v>
      </c>
      <c r="L33" s="11" t="s">
        <v>584</v>
      </c>
      <c r="R33" s="129" t="s">
        <v>585</v>
      </c>
      <c r="X33" t="s">
        <v>586</v>
      </c>
    </row>
    <row r="34" spans="3:24">
      <c r="C34" s="11" t="s">
        <v>587</v>
      </c>
      <c r="G34" t="s">
        <v>588</v>
      </c>
      <c r="L34" s="11" t="s">
        <v>589</v>
      </c>
      <c r="R34" s="129" t="s">
        <v>590</v>
      </c>
      <c r="X34" t="s">
        <v>591</v>
      </c>
    </row>
    <row r="35" spans="3:24">
      <c r="C35" s="11" t="s">
        <v>592</v>
      </c>
      <c r="G35" t="s">
        <v>593</v>
      </c>
      <c r="L35" s="11" t="s">
        <v>594</v>
      </c>
      <c r="R35" s="129" t="s">
        <v>595</v>
      </c>
      <c r="X35" t="s">
        <v>596</v>
      </c>
    </row>
    <row r="36" spans="3:24">
      <c r="C36" s="11" t="s">
        <v>597</v>
      </c>
      <c r="G36" t="s">
        <v>598</v>
      </c>
      <c r="L36" s="11" t="s">
        <v>599</v>
      </c>
      <c r="R36" s="5" t="s">
        <v>600</v>
      </c>
      <c r="X36" t="s">
        <v>601</v>
      </c>
    </row>
    <row r="37" spans="3:24">
      <c r="C37" s="11" t="s">
        <v>602</v>
      </c>
      <c r="G37" t="s">
        <v>603</v>
      </c>
      <c r="L37" s="11" t="s">
        <v>604</v>
      </c>
      <c r="R37" s="5" t="s">
        <v>605</v>
      </c>
      <c r="X37" t="s">
        <v>606</v>
      </c>
    </row>
    <row r="38" spans="3:24">
      <c r="C38" s="11" t="s">
        <v>607</v>
      </c>
      <c r="G38" t="s">
        <v>608</v>
      </c>
      <c r="L38" s="11" t="s">
        <v>609</v>
      </c>
      <c r="R38" s="5" t="s">
        <v>610</v>
      </c>
      <c r="X38" t="s">
        <v>611</v>
      </c>
    </row>
    <row r="39" spans="3:24">
      <c r="C39" s="11" t="s">
        <v>612</v>
      </c>
      <c r="G39" t="s">
        <v>613</v>
      </c>
      <c r="L39" s="11" t="s">
        <v>614</v>
      </c>
      <c r="R39" s="130" t="s">
        <v>615</v>
      </c>
      <c r="X39" t="s">
        <v>616</v>
      </c>
    </row>
    <row r="40" spans="3:24">
      <c r="C40" s="11" t="s">
        <v>617</v>
      </c>
      <c r="G40" t="s">
        <v>618</v>
      </c>
      <c r="L40" s="11" t="s">
        <v>619</v>
      </c>
      <c r="R40" s="129" t="s">
        <v>620</v>
      </c>
      <c r="X40" t="s">
        <v>621</v>
      </c>
    </row>
    <row r="41" spans="3:24">
      <c r="C41" s="11" t="s">
        <v>622</v>
      </c>
      <c r="G41" t="s">
        <v>623</v>
      </c>
      <c r="L41" s="11" t="s">
        <v>624</v>
      </c>
      <c r="R41" s="129" t="s">
        <v>625</v>
      </c>
      <c r="X41" t="s">
        <v>626</v>
      </c>
    </row>
    <row r="42" spans="3:24">
      <c r="C42" s="11" t="s">
        <v>627</v>
      </c>
      <c r="G42" t="s">
        <v>628</v>
      </c>
      <c r="L42" s="11" t="s">
        <v>629</v>
      </c>
      <c r="R42" s="129" t="s">
        <v>630</v>
      </c>
      <c r="X42" t="s">
        <v>631</v>
      </c>
    </row>
    <row r="43" spans="3:24">
      <c r="C43" t="s">
        <v>632</v>
      </c>
      <c r="G43" t="s">
        <v>633</v>
      </c>
      <c r="L43" s="11" t="s">
        <v>634</v>
      </c>
      <c r="R43" s="129" t="s">
        <v>635</v>
      </c>
      <c r="X43" t="s">
        <v>636</v>
      </c>
    </row>
    <row r="44" spans="3:24">
      <c r="C44" t="s">
        <v>637</v>
      </c>
      <c r="D44" t="s">
        <v>638</v>
      </c>
      <c r="G44" t="s">
        <v>639</v>
      </c>
      <c r="L44" s="11" t="s">
        <v>640</v>
      </c>
      <c r="R44" s="129" t="s">
        <v>641</v>
      </c>
      <c r="X44" t="s">
        <v>642</v>
      </c>
    </row>
    <row r="45" spans="3:24">
      <c r="C45" t="s">
        <v>643</v>
      </c>
      <c r="G45" t="s">
        <v>644</v>
      </c>
      <c r="L45" s="11" t="s">
        <v>645</v>
      </c>
      <c r="R45" s="5" t="s">
        <v>646</v>
      </c>
      <c r="X45" t="s">
        <v>647</v>
      </c>
    </row>
    <row r="46" spans="3:24">
      <c r="C46" t="s">
        <v>648</v>
      </c>
      <c r="G46" t="s">
        <v>649</v>
      </c>
      <c r="L46" s="11" t="s">
        <v>650</v>
      </c>
      <c r="R46" s="130" t="s">
        <v>651</v>
      </c>
      <c r="X46" t="s">
        <v>652</v>
      </c>
    </row>
    <row r="47" spans="3:24">
      <c r="C47" t="s">
        <v>653</v>
      </c>
      <c r="D47" t="s">
        <v>654</v>
      </c>
      <c r="G47" t="s">
        <v>655</v>
      </c>
      <c r="L47" s="11" t="s">
        <v>656</v>
      </c>
      <c r="R47" s="130" t="s">
        <v>86</v>
      </c>
      <c r="X47" t="s">
        <v>657</v>
      </c>
    </row>
    <row r="48" spans="3:24">
      <c r="C48" s="4" t="s">
        <v>658</v>
      </c>
      <c r="D48" s="4" t="s">
        <v>659</v>
      </c>
      <c r="G48" t="s">
        <v>660</v>
      </c>
      <c r="L48" s="11" t="s">
        <v>661</v>
      </c>
      <c r="R48" s="130" t="s">
        <v>92</v>
      </c>
      <c r="X48" t="s">
        <v>662</v>
      </c>
    </row>
    <row r="49" spans="3:24">
      <c r="C49" t="s">
        <v>663</v>
      </c>
      <c r="G49" t="s">
        <v>664</v>
      </c>
      <c r="L49" s="11" t="s">
        <v>665</v>
      </c>
      <c r="R49" s="130" t="s">
        <v>666</v>
      </c>
      <c r="X49" t="s">
        <v>667</v>
      </c>
    </row>
    <row r="50" spans="3:24">
      <c r="C50" t="s">
        <v>668</v>
      </c>
      <c r="G50" t="s">
        <v>669</v>
      </c>
      <c r="L50" s="11" t="s">
        <v>670</v>
      </c>
      <c r="R50" s="129" t="s">
        <v>671</v>
      </c>
      <c r="X50" t="s">
        <v>672</v>
      </c>
    </row>
    <row r="51" spans="3:24">
      <c r="C51" t="s">
        <v>673</v>
      </c>
      <c r="G51" t="s">
        <v>674</v>
      </c>
      <c r="L51" s="11" t="s">
        <v>675</v>
      </c>
      <c r="R51" s="129" t="s">
        <v>676</v>
      </c>
      <c r="X51" t="s">
        <v>677</v>
      </c>
    </row>
    <row r="52" spans="3:24">
      <c r="C52" t="s">
        <v>678</v>
      </c>
      <c r="G52" t="s">
        <v>679</v>
      </c>
      <c r="L52" s="11" t="s">
        <v>680</v>
      </c>
      <c r="R52" s="129" t="s">
        <v>681</v>
      </c>
      <c r="X52" t="s">
        <v>682</v>
      </c>
    </row>
    <row r="53" spans="3:24">
      <c r="C53" t="s">
        <v>683</v>
      </c>
      <c r="D53" t="s">
        <v>684</v>
      </c>
      <c r="G53" t="s">
        <v>685</v>
      </c>
      <c r="L53" s="11" t="s">
        <v>686</v>
      </c>
      <c r="R53" s="129" t="s">
        <v>687</v>
      </c>
      <c r="X53" t="s">
        <v>688</v>
      </c>
    </row>
    <row r="54" spans="3:24">
      <c r="C54" t="s">
        <v>689</v>
      </c>
      <c r="D54" t="s">
        <v>690</v>
      </c>
      <c r="G54" t="s">
        <v>691</v>
      </c>
      <c r="L54" s="11" t="s">
        <v>692</v>
      </c>
      <c r="R54" s="129" t="s">
        <v>693</v>
      </c>
      <c r="X54" t="s">
        <v>694</v>
      </c>
    </row>
    <row r="55" spans="3:24">
      <c r="C55" t="s">
        <v>695</v>
      </c>
      <c r="G55" t="s">
        <v>696</v>
      </c>
      <c r="L55" s="11" t="s">
        <v>697</v>
      </c>
      <c r="R55" s="129" t="s">
        <v>100</v>
      </c>
      <c r="X55" t="s">
        <v>698</v>
      </c>
    </row>
    <row r="56" spans="3:24">
      <c r="C56" t="s">
        <v>699</v>
      </c>
      <c r="G56" t="s">
        <v>700</v>
      </c>
      <c r="L56" s="11" t="s">
        <v>701</v>
      </c>
      <c r="R56" s="129" t="s">
        <v>702</v>
      </c>
      <c r="X56" t="s">
        <v>703</v>
      </c>
    </row>
    <row r="57" spans="3:24">
      <c r="C57" t="s">
        <v>704</v>
      </c>
      <c r="G57" t="s">
        <v>705</v>
      </c>
      <c r="L57" s="11" t="s">
        <v>706</v>
      </c>
      <c r="R57" s="129" t="s">
        <v>707</v>
      </c>
      <c r="X57" t="s">
        <v>708</v>
      </c>
    </row>
    <row r="58" spans="3:24">
      <c r="C58" t="s">
        <v>709</v>
      </c>
      <c r="G58" t="s">
        <v>710</v>
      </c>
      <c r="L58" s="11" t="s">
        <v>711</v>
      </c>
      <c r="R58" s="129" t="s">
        <v>712</v>
      </c>
      <c r="X58" t="s">
        <v>713</v>
      </c>
    </row>
    <row r="59" spans="3:24">
      <c r="C59" t="s">
        <v>714</v>
      </c>
      <c r="G59" t="s">
        <v>715</v>
      </c>
      <c r="L59" s="11" t="s">
        <v>716</v>
      </c>
      <c r="R59" s="131" t="s">
        <v>717</v>
      </c>
      <c r="X59" t="s">
        <v>718</v>
      </c>
    </row>
    <row r="60" spans="3:24">
      <c r="C60" t="s">
        <v>719</v>
      </c>
      <c r="G60" t="s">
        <v>720</v>
      </c>
      <c r="L60" s="11" t="s">
        <v>721</v>
      </c>
      <c r="R60" s="130" t="s">
        <v>722</v>
      </c>
      <c r="X60" t="s">
        <v>723</v>
      </c>
    </row>
    <row r="61" spans="3:24">
      <c r="C61" t="s">
        <v>724</v>
      </c>
      <c r="G61" t="s">
        <v>725</v>
      </c>
      <c r="L61" s="11" t="s">
        <v>726</v>
      </c>
      <c r="R61" s="129" t="s">
        <v>727</v>
      </c>
      <c r="X61" t="s">
        <v>728</v>
      </c>
    </row>
    <row r="62" spans="3:24">
      <c r="C62" t="s">
        <v>729</v>
      </c>
      <c r="G62" t="s">
        <v>730</v>
      </c>
      <c r="L62" s="11" t="s">
        <v>731</v>
      </c>
      <c r="R62" s="129" t="s">
        <v>732</v>
      </c>
      <c r="X62" t="s">
        <v>733</v>
      </c>
    </row>
    <row r="63" spans="3:24">
      <c r="C63" t="s">
        <v>734</v>
      </c>
      <c r="G63" t="s">
        <v>735</v>
      </c>
      <c r="L63" s="11" t="s">
        <v>736</v>
      </c>
      <c r="R63" s="129" t="s">
        <v>737</v>
      </c>
      <c r="X63" t="s">
        <v>738</v>
      </c>
    </row>
    <row r="64" spans="3:24">
      <c r="C64" t="s">
        <v>739</v>
      </c>
      <c r="G64" t="s">
        <v>740</v>
      </c>
      <c r="L64" s="11" t="s">
        <v>741</v>
      </c>
      <c r="R64" s="129" t="s">
        <v>742</v>
      </c>
      <c r="X64" t="s">
        <v>743</v>
      </c>
    </row>
    <row r="65" spans="7:24">
      <c r="G65" t="s">
        <v>744</v>
      </c>
      <c r="L65" s="11" t="s">
        <v>745</v>
      </c>
      <c r="R65" s="129" t="s">
        <v>746</v>
      </c>
      <c r="X65" t="s">
        <v>747</v>
      </c>
    </row>
    <row r="66" spans="7:24">
      <c r="G66" t="s">
        <v>748</v>
      </c>
      <c r="L66" s="11" t="s">
        <v>749</v>
      </c>
      <c r="R66" s="130" t="s">
        <v>750</v>
      </c>
      <c r="X66" t="s">
        <v>751</v>
      </c>
    </row>
    <row r="67" spans="7:24">
      <c r="G67" t="s">
        <v>752</v>
      </c>
      <c r="L67" s="11" t="s">
        <v>753</v>
      </c>
      <c r="R67" s="130" t="s">
        <v>754</v>
      </c>
      <c r="X67" t="s">
        <v>755</v>
      </c>
    </row>
    <row r="68" spans="7:24">
      <c r="G68" t="s">
        <v>756</v>
      </c>
      <c r="L68" s="11" t="s">
        <v>757</v>
      </c>
      <c r="R68" s="129" t="s">
        <v>758</v>
      </c>
      <c r="X68" t="s">
        <v>759</v>
      </c>
    </row>
    <row r="69" spans="7:24">
      <c r="L69" s="11" t="s">
        <v>760</v>
      </c>
      <c r="R69" s="5" t="s">
        <v>761</v>
      </c>
      <c r="X69" t="s">
        <v>762</v>
      </c>
    </row>
    <row r="70" spans="7:24">
      <c r="L70" s="11" t="s">
        <v>763</v>
      </c>
      <c r="R70" s="130" t="s">
        <v>764</v>
      </c>
      <c r="X70" t="s">
        <v>765</v>
      </c>
    </row>
    <row r="71" spans="7:24">
      <c r="L71" s="11" t="s">
        <v>766</v>
      </c>
      <c r="R71" s="129" t="s">
        <v>767</v>
      </c>
      <c r="X71" t="s">
        <v>768</v>
      </c>
    </row>
    <row r="72" spans="7:24">
      <c r="L72" s="11" t="s">
        <v>769</v>
      </c>
      <c r="R72" s="129" t="s">
        <v>770</v>
      </c>
      <c r="X72" t="s">
        <v>771</v>
      </c>
    </row>
    <row r="73" spans="7:24">
      <c r="I73" s="5"/>
      <c r="L73" s="11" t="s">
        <v>772</v>
      </c>
      <c r="R73" s="129" t="s">
        <v>773</v>
      </c>
      <c r="X73" t="s">
        <v>774</v>
      </c>
    </row>
    <row r="74" spans="7:24">
      <c r="I74" s="5"/>
      <c r="L74" s="11" t="s">
        <v>775</v>
      </c>
      <c r="R74" s="130" t="s">
        <v>776</v>
      </c>
      <c r="X74" t="s">
        <v>777</v>
      </c>
    </row>
    <row r="75" spans="7:24">
      <c r="I75" s="5"/>
      <c r="L75" s="11" t="s">
        <v>778</v>
      </c>
      <c r="R75" s="5" t="s">
        <v>779</v>
      </c>
      <c r="X75" t="s">
        <v>780</v>
      </c>
    </row>
    <row r="76" spans="7:24">
      <c r="L76" s="11" t="s">
        <v>781</v>
      </c>
      <c r="X76" t="s">
        <v>782</v>
      </c>
    </row>
    <row r="77" spans="7:24">
      <c r="L77" s="11" t="s">
        <v>783</v>
      </c>
      <c r="X77" t="s">
        <v>784</v>
      </c>
    </row>
    <row r="78" spans="7:24">
      <c r="L78" s="11" t="s">
        <v>785</v>
      </c>
      <c r="X78" t="s">
        <v>786</v>
      </c>
    </row>
    <row r="79" spans="7:24">
      <c r="L79" s="11" t="s">
        <v>787</v>
      </c>
      <c r="X79" t="s">
        <v>788</v>
      </c>
    </row>
    <row r="80" spans="7:24">
      <c r="L80" s="11" t="s">
        <v>789</v>
      </c>
      <c r="X80" t="s">
        <v>790</v>
      </c>
    </row>
    <row r="81" spans="12:24">
      <c r="L81" s="11" t="s">
        <v>791</v>
      </c>
      <c r="X81" t="s">
        <v>792</v>
      </c>
    </row>
    <row r="82" spans="12:24">
      <c r="L82" s="11" t="s">
        <v>793</v>
      </c>
      <c r="X82" t="s">
        <v>794</v>
      </c>
    </row>
    <row r="83" spans="12:24">
      <c r="L83" s="11" t="s">
        <v>795</v>
      </c>
      <c r="X83" t="s">
        <v>796</v>
      </c>
    </row>
    <row r="84" spans="12:24">
      <c r="L84" s="11" t="s">
        <v>797</v>
      </c>
      <c r="X84" t="s">
        <v>798</v>
      </c>
    </row>
    <row r="85" spans="12:24">
      <c r="L85" s="11" t="s">
        <v>799</v>
      </c>
      <c r="X85" t="s">
        <v>800</v>
      </c>
    </row>
    <row r="86" spans="12:24">
      <c r="L86" s="11" t="s">
        <v>801</v>
      </c>
      <c r="X86" t="s">
        <v>802</v>
      </c>
    </row>
    <row r="87" spans="12:24">
      <c r="L87" s="11" t="s">
        <v>803</v>
      </c>
      <c r="X87" s="5" t="s">
        <v>804</v>
      </c>
    </row>
    <row r="88" spans="12:24">
      <c r="L88" s="11" t="s">
        <v>805</v>
      </c>
      <c r="X88" t="s">
        <v>806</v>
      </c>
    </row>
    <row r="89" spans="12:24">
      <c r="L89" s="11" t="s">
        <v>807</v>
      </c>
      <c r="X89" t="s">
        <v>808</v>
      </c>
    </row>
    <row r="90" spans="12:24">
      <c r="L90" s="11" t="s">
        <v>809</v>
      </c>
      <c r="X90" t="s">
        <v>810</v>
      </c>
    </row>
    <row r="91" spans="12:24">
      <c r="L91" s="11" t="s">
        <v>811</v>
      </c>
      <c r="X91" t="s">
        <v>812</v>
      </c>
    </row>
    <row r="92" spans="12:24">
      <c r="L92" s="11" t="s">
        <v>28</v>
      </c>
      <c r="X92" t="s">
        <v>813</v>
      </c>
    </row>
    <row r="93" spans="12:24">
      <c r="L93" s="11" t="s">
        <v>814</v>
      </c>
      <c r="X93" t="s">
        <v>815</v>
      </c>
    </row>
    <row r="94" spans="12:24">
      <c r="L94" s="11" t="s">
        <v>816</v>
      </c>
      <c r="X94" t="s">
        <v>817</v>
      </c>
    </row>
    <row r="95" spans="12:24">
      <c r="L95" s="11" t="s">
        <v>818</v>
      </c>
      <c r="X95" t="s">
        <v>819</v>
      </c>
    </row>
    <row r="96" spans="12:24">
      <c r="L96" s="11" t="s">
        <v>820</v>
      </c>
      <c r="X96" t="s">
        <v>821</v>
      </c>
    </row>
    <row r="97" spans="12:24">
      <c r="L97" s="11" t="s">
        <v>822</v>
      </c>
      <c r="X97" t="s">
        <v>823</v>
      </c>
    </row>
    <row r="98" spans="12:24">
      <c r="L98" s="11" t="s">
        <v>824</v>
      </c>
      <c r="X98" t="s">
        <v>825</v>
      </c>
    </row>
    <row r="99" spans="12:24">
      <c r="L99" s="11" t="s">
        <v>826</v>
      </c>
      <c r="X99" t="s">
        <v>827</v>
      </c>
    </row>
    <row r="100" spans="12:24">
      <c r="L100" s="11" t="s">
        <v>828</v>
      </c>
      <c r="X100" t="s">
        <v>829</v>
      </c>
    </row>
    <row r="101" spans="12:24">
      <c r="L101" s="11" t="s">
        <v>830</v>
      </c>
      <c r="X101" t="s">
        <v>831</v>
      </c>
    </row>
    <row r="102" spans="12:24">
      <c r="L102" s="11" t="s">
        <v>832</v>
      </c>
      <c r="X102" t="s">
        <v>833</v>
      </c>
    </row>
    <row r="103" spans="12:24">
      <c r="X103" t="s">
        <v>834</v>
      </c>
    </row>
    <row r="104" spans="12:24">
      <c r="X104" t="s">
        <v>835</v>
      </c>
    </row>
    <row r="105" spans="12:24">
      <c r="X105" t="s">
        <v>836</v>
      </c>
    </row>
    <row r="106" spans="12:24">
      <c r="X106" t="s">
        <v>837</v>
      </c>
    </row>
    <row r="107" spans="12:24">
      <c r="X107" t="s">
        <v>838</v>
      </c>
    </row>
    <row r="108" spans="12:24">
      <c r="X108" t="s">
        <v>839</v>
      </c>
    </row>
    <row r="109" spans="12:24">
      <c r="X109" t="s">
        <v>840</v>
      </c>
    </row>
    <row r="110" spans="12:24">
      <c r="X110" t="s">
        <v>841</v>
      </c>
    </row>
    <row r="111" spans="12:24">
      <c r="X111" t="s">
        <v>842</v>
      </c>
    </row>
    <row r="112" spans="12:24">
      <c r="X112" t="s">
        <v>843</v>
      </c>
    </row>
    <row r="113" spans="24:24">
      <c r="X113" t="s">
        <v>844</v>
      </c>
    </row>
    <row r="114" spans="24:24">
      <c r="X114" t="s">
        <v>845</v>
      </c>
    </row>
    <row r="115" spans="24:24">
      <c r="X115" t="s">
        <v>846</v>
      </c>
    </row>
    <row r="116" spans="24:24">
      <c r="X116" t="s">
        <v>847</v>
      </c>
    </row>
    <row r="117" spans="24:24">
      <c r="X117" t="s">
        <v>848</v>
      </c>
    </row>
    <row r="118" spans="24:24">
      <c r="X118" t="s">
        <v>849</v>
      </c>
    </row>
    <row r="119" spans="24:24">
      <c r="X119" t="s">
        <v>850</v>
      </c>
    </row>
    <row r="120" spans="24:24">
      <c r="X120" t="s">
        <v>851</v>
      </c>
    </row>
    <row r="121" spans="24:24">
      <c r="X121" t="s">
        <v>852</v>
      </c>
    </row>
    <row r="122" spans="24:24">
      <c r="X122" t="s">
        <v>853</v>
      </c>
    </row>
    <row r="123" spans="24:24">
      <c r="X123" t="s">
        <v>854</v>
      </c>
    </row>
    <row r="124" spans="24:24">
      <c r="X124" t="s">
        <v>855</v>
      </c>
    </row>
    <row r="125" spans="24:24">
      <c r="X125" t="s">
        <v>856</v>
      </c>
    </row>
    <row r="126" spans="24:24">
      <c r="X126" t="s">
        <v>857</v>
      </c>
    </row>
    <row r="127" spans="24:24">
      <c r="X127" t="s">
        <v>858</v>
      </c>
    </row>
    <row r="128" spans="24:24">
      <c r="X128" t="s">
        <v>859</v>
      </c>
    </row>
    <row r="129" spans="24:24">
      <c r="X129" t="s">
        <v>860</v>
      </c>
    </row>
    <row r="130" spans="24:24">
      <c r="X130" t="s">
        <v>861</v>
      </c>
    </row>
    <row r="131" spans="24:24">
      <c r="X131" t="s">
        <v>862</v>
      </c>
    </row>
    <row r="132" spans="24:24">
      <c r="X132" t="s">
        <v>863</v>
      </c>
    </row>
    <row r="133" spans="24:24">
      <c r="X133" t="s">
        <v>864</v>
      </c>
    </row>
    <row r="134" spans="24:24">
      <c r="X134" t="s">
        <v>865</v>
      </c>
    </row>
    <row r="135" spans="24:24">
      <c r="X135" t="s">
        <v>866</v>
      </c>
    </row>
    <row r="136" spans="24:24">
      <c r="X136" t="s">
        <v>867</v>
      </c>
    </row>
    <row r="137" spans="24:24">
      <c r="X137" t="s">
        <v>868</v>
      </c>
    </row>
    <row r="138" spans="24:24">
      <c r="X138" t="s">
        <v>869</v>
      </c>
    </row>
    <row r="139" spans="24:24">
      <c r="X139" t="s">
        <v>870</v>
      </c>
    </row>
    <row r="140" spans="24:24">
      <c r="X140" t="s">
        <v>871</v>
      </c>
    </row>
    <row r="141" spans="24:24">
      <c r="X141" t="s">
        <v>872</v>
      </c>
    </row>
    <row r="142" spans="24:24">
      <c r="X142" t="s">
        <v>873</v>
      </c>
    </row>
    <row r="143" spans="24:24">
      <c r="X143" t="s">
        <v>874</v>
      </c>
    </row>
    <row r="144" spans="24:24">
      <c r="X144" t="s">
        <v>875</v>
      </c>
    </row>
    <row r="145" spans="24:24">
      <c r="X145" t="s">
        <v>876</v>
      </c>
    </row>
    <row r="146" spans="24:24">
      <c r="X146" t="s">
        <v>877</v>
      </c>
    </row>
    <row r="147" spans="24:24">
      <c r="X147" t="s">
        <v>878</v>
      </c>
    </row>
    <row r="148" spans="24:24">
      <c r="X148" t="s">
        <v>879</v>
      </c>
    </row>
    <row r="149" spans="24:24">
      <c r="X149" t="s">
        <v>880</v>
      </c>
    </row>
    <row r="150" spans="24:24">
      <c r="X150" t="s">
        <v>881</v>
      </c>
    </row>
    <row r="151" spans="24:24">
      <c r="X151" t="s">
        <v>882</v>
      </c>
    </row>
    <row r="152" spans="24:24">
      <c r="X152" t="s">
        <v>883</v>
      </c>
    </row>
    <row r="153" spans="24:24">
      <c r="X153" t="s">
        <v>884</v>
      </c>
    </row>
    <row r="154" spans="24:24">
      <c r="X154" t="s">
        <v>885</v>
      </c>
    </row>
    <row r="155" spans="24:24">
      <c r="X155" t="s">
        <v>886</v>
      </c>
    </row>
    <row r="156" spans="24:24">
      <c r="X156" t="s">
        <v>887</v>
      </c>
    </row>
    <row r="157" spans="24:24">
      <c r="X157" t="s">
        <v>888</v>
      </c>
    </row>
    <row r="158" spans="24:24">
      <c r="X158" t="s">
        <v>889</v>
      </c>
    </row>
    <row r="159" spans="24:24">
      <c r="X159" t="s">
        <v>890</v>
      </c>
    </row>
    <row r="160" spans="24:24">
      <c r="X160" t="s">
        <v>891</v>
      </c>
    </row>
    <row r="161" spans="24:24">
      <c r="X161" t="s">
        <v>892</v>
      </c>
    </row>
    <row r="162" spans="24:24">
      <c r="X162" t="s">
        <v>893</v>
      </c>
    </row>
    <row r="163" spans="24:24">
      <c r="X163" t="s">
        <v>894</v>
      </c>
    </row>
    <row r="164" spans="24:24">
      <c r="X164" t="s">
        <v>895</v>
      </c>
    </row>
    <row r="165" spans="24:24">
      <c r="X165" t="s">
        <v>896</v>
      </c>
    </row>
    <row r="166" spans="24:24">
      <c r="X166" t="s">
        <v>897</v>
      </c>
    </row>
    <row r="167" spans="24:24">
      <c r="X167" t="s">
        <v>898</v>
      </c>
    </row>
    <row r="168" spans="24:24">
      <c r="X168" t="s">
        <v>899</v>
      </c>
    </row>
    <row r="169" spans="24:24">
      <c r="X169" t="s">
        <v>900</v>
      </c>
    </row>
    <row r="170" spans="24:24">
      <c r="X170" t="s">
        <v>901</v>
      </c>
    </row>
    <row r="171" spans="24:24">
      <c r="X171" t="s">
        <v>902</v>
      </c>
    </row>
    <row r="172" spans="24:24">
      <c r="X172" t="s">
        <v>903</v>
      </c>
    </row>
    <row r="173" spans="24:24">
      <c r="X173" t="s">
        <v>904</v>
      </c>
    </row>
    <row r="174" spans="24:24">
      <c r="X174" t="s">
        <v>905</v>
      </c>
    </row>
    <row r="175" spans="24:24">
      <c r="X175" t="s">
        <v>906</v>
      </c>
    </row>
    <row r="176" spans="24:24">
      <c r="X176" t="s">
        <v>907</v>
      </c>
    </row>
    <row r="177" spans="24:24">
      <c r="X177" t="s">
        <v>908</v>
      </c>
    </row>
    <row r="178" spans="24:24">
      <c r="X178" t="s">
        <v>909</v>
      </c>
    </row>
    <row r="179" spans="24:24">
      <c r="X179" t="s">
        <v>910</v>
      </c>
    </row>
    <row r="180" spans="24:24">
      <c r="X180" t="s">
        <v>911</v>
      </c>
    </row>
    <row r="181" spans="24:24">
      <c r="X181" t="s">
        <v>912</v>
      </c>
    </row>
    <row r="182" spans="24:24">
      <c r="X182" t="s">
        <v>913</v>
      </c>
    </row>
    <row r="183" spans="24:24">
      <c r="X183" t="s">
        <v>914</v>
      </c>
    </row>
    <row r="184" spans="24:24">
      <c r="X184" t="s">
        <v>915</v>
      </c>
    </row>
    <row r="185" spans="24:24">
      <c r="X185" t="s">
        <v>916</v>
      </c>
    </row>
    <row r="186" spans="24:24">
      <c r="X186" t="s">
        <v>917</v>
      </c>
    </row>
    <row r="187" spans="24:24">
      <c r="X187" t="s">
        <v>918</v>
      </c>
    </row>
    <row r="188" spans="24:24">
      <c r="X188" t="s">
        <v>919</v>
      </c>
    </row>
    <row r="189" spans="24:24">
      <c r="X189" t="s">
        <v>920</v>
      </c>
    </row>
    <row r="190" spans="24:24">
      <c r="X190" t="s">
        <v>921</v>
      </c>
    </row>
    <row r="191" spans="24:24">
      <c r="X191" t="s">
        <v>922</v>
      </c>
    </row>
    <row r="192" spans="24:24">
      <c r="X192" t="s">
        <v>923</v>
      </c>
    </row>
    <row r="193" spans="24:24">
      <c r="X193" t="s">
        <v>924</v>
      </c>
    </row>
    <row r="194" spans="24:24">
      <c r="X194" t="s">
        <v>925</v>
      </c>
    </row>
    <row r="195" spans="24:24">
      <c r="X195" t="s">
        <v>926</v>
      </c>
    </row>
    <row r="196" spans="24:24">
      <c r="X196" t="s">
        <v>927</v>
      </c>
    </row>
    <row r="197" spans="24:24">
      <c r="X197" t="s">
        <v>928</v>
      </c>
    </row>
    <row r="198" spans="24:24">
      <c r="X198" t="s">
        <v>929</v>
      </c>
    </row>
    <row r="199" spans="24:24">
      <c r="X199" t="s">
        <v>930</v>
      </c>
    </row>
    <row r="200" spans="24:24">
      <c r="X200" t="s">
        <v>931</v>
      </c>
    </row>
    <row r="201" spans="24:24">
      <c r="X201" t="s">
        <v>932</v>
      </c>
    </row>
    <row r="202" spans="24:24">
      <c r="X202" t="s">
        <v>933</v>
      </c>
    </row>
    <row r="203" spans="24:24">
      <c r="X203" t="s">
        <v>934</v>
      </c>
    </row>
    <row r="204" spans="24:24">
      <c r="X204" t="s">
        <v>935</v>
      </c>
    </row>
    <row r="205" spans="24:24">
      <c r="X205" t="s">
        <v>936</v>
      </c>
    </row>
    <row r="206" spans="24:24">
      <c r="X206" t="s">
        <v>937</v>
      </c>
    </row>
    <row r="207" spans="24:24">
      <c r="X207" t="s">
        <v>938</v>
      </c>
    </row>
    <row r="208" spans="24:24">
      <c r="X208" t="s">
        <v>939</v>
      </c>
    </row>
    <row r="209" spans="24:24">
      <c r="X209" t="s">
        <v>940</v>
      </c>
    </row>
    <row r="210" spans="24:24">
      <c r="X210" t="s">
        <v>941</v>
      </c>
    </row>
    <row r="211" spans="24:24">
      <c r="X211" t="s">
        <v>942</v>
      </c>
    </row>
    <row r="212" spans="24:24">
      <c r="X212" t="s">
        <v>943</v>
      </c>
    </row>
    <row r="213" spans="24:24">
      <c r="X213" t="s">
        <v>944</v>
      </c>
    </row>
    <row r="214" spans="24:24">
      <c r="X214" t="s">
        <v>945</v>
      </c>
    </row>
    <row r="215" spans="24:24">
      <c r="X215" t="s">
        <v>946</v>
      </c>
    </row>
    <row r="216" spans="24:24">
      <c r="X216" t="s">
        <v>947</v>
      </c>
    </row>
    <row r="217" spans="24:24">
      <c r="X217" t="s">
        <v>948</v>
      </c>
    </row>
    <row r="218" spans="24:24">
      <c r="X218" t="s">
        <v>949</v>
      </c>
    </row>
    <row r="219" spans="24:24">
      <c r="X219" t="s">
        <v>950</v>
      </c>
    </row>
    <row r="220" spans="24:24">
      <c r="X220" t="s">
        <v>951</v>
      </c>
    </row>
    <row r="221" spans="24:24">
      <c r="X221" t="s">
        <v>952</v>
      </c>
    </row>
    <row r="222" spans="24:24">
      <c r="X222" t="s">
        <v>953</v>
      </c>
    </row>
    <row r="223" spans="24:24">
      <c r="X223" t="s">
        <v>954</v>
      </c>
    </row>
    <row r="224" spans="24:24">
      <c r="X224" t="s">
        <v>955</v>
      </c>
    </row>
    <row r="225" spans="24:24">
      <c r="X225" t="s">
        <v>956</v>
      </c>
    </row>
    <row r="226" spans="24:24">
      <c r="X226" t="s">
        <v>957</v>
      </c>
    </row>
    <row r="227" spans="24:24">
      <c r="X227" t="s">
        <v>958</v>
      </c>
    </row>
    <row r="228" spans="24:24">
      <c r="X228" t="s">
        <v>959</v>
      </c>
    </row>
    <row r="229" spans="24:24">
      <c r="X229" t="s">
        <v>960</v>
      </c>
    </row>
    <row r="230" spans="24:24">
      <c r="X230" t="s">
        <v>961</v>
      </c>
    </row>
    <row r="231" spans="24:24">
      <c r="X231" t="s">
        <v>962</v>
      </c>
    </row>
    <row r="232" spans="24:24">
      <c r="X232" t="s">
        <v>963</v>
      </c>
    </row>
    <row r="233" spans="24:24">
      <c r="X233" t="s">
        <v>964</v>
      </c>
    </row>
    <row r="234" spans="24:24">
      <c r="X234" t="s">
        <v>965</v>
      </c>
    </row>
    <row r="235" spans="24:24">
      <c r="X235" t="s">
        <v>966</v>
      </c>
    </row>
    <row r="236" spans="24:24">
      <c r="X236" t="s">
        <v>967</v>
      </c>
    </row>
    <row r="237" spans="24:24">
      <c r="X237" t="s">
        <v>968</v>
      </c>
    </row>
    <row r="238" spans="24:24">
      <c r="X238" t="s">
        <v>969</v>
      </c>
    </row>
    <row r="239" spans="24:24">
      <c r="X239" t="s">
        <v>970</v>
      </c>
    </row>
    <row r="240" spans="24:24">
      <c r="X240" t="s">
        <v>971</v>
      </c>
    </row>
    <row r="241" spans="24:24">
      <c r="X241" t="s">
        <v>972</v>
      </c>
    </row>
    <row r="242" spans="24:24">
      <c r="X242" t="s">
        <v>973</v>
      </c>
    </row>
    <row r="243" spans="24:24">
      <c r="X243" t="s">
        <v>974</v>
      </c>
    </row>
    <row r="244" spans="24:24">
      <c r="X244" t="s">
        <v>975</v>
      </c>
    </row>
    <row r="245" spans="24:24">
      <c r="X245" t="s">
        <v>976</v>
      </c>
    </row>
    <row r="246" spans="24:24">
      <c r="X246" t="s">
        <v>977</v>
      </c>
    </row>
    <row r="247" spans="24:24">
      <c r="X247" t="s">
        <v>978</v>
      </c>
    </row>
    <row r="248" spans="24:24">
      <c r="X248" t="s">
        <v>979</v>
      </c>
    </row>
    <row r="249" spans="24:24">
      <c r="X249" t="s">
        <v>980</v>
      </c>
    </row>
    <row r="250" spans="24:24">
      <c r="X250" t="s">
        <v>981</v>
      </c>
    </row>
    <row r="251" spans="24:24">
      <c r="X251" t="s">
        <v>982</v>
      </c>
    </row>
    <row r="252" spans="24:24">
      <c r="X252" t="s">
        <v>983</v>
      </c>
    </row>
    <row r="253" spans="24:24">
      <c r="X253" t="s">
        <v>984</v>
      </c>
    </row>
    <row r="254" spans="24:24">
      <c r="X254" t="s">
        <v>985</v>
      </c>
    </row>
    <row r="255" spans="24:24">
      <c r="X255" t="s">
        <v>986</v>
      </c>
    </row>
    <row r="256" spans="24:24">
      <c r="X256" t="s">
        <v>987</v>
      </c>
    </row>
    <row r="257" spans="24:24">
      <c r="X257" t="s">
        <v>988</v>
      </c>
    </row>
    <row r="258" spans="24:24">
      <c r="X258" t="s">
        <v>989</v>
      </c>
    </row>
    <row r="259" spans="24:24">
      <c r="X259" t="s">
        <v>990</v>
      </c>
    </row>
    <row r="260" spans="24:24">
      <c r="X260" t="s">
        <v>991</v>
      </c>
    </row>
    <row r="261" spans="24:24">
      <c r="X261" t="s">
        <v>992</v>
      </c>
    </row>
    <row r="262" spans="24:24">
      <c r="X262" t="s">
        <v>993</v>
      </c>
    </row>
    <row r="263" spans="24:24">
      <c r="X263" t="s">
        <v>994</v>
      </c>
    </row>
    <row r="264" spans="24:24">
      <c r="X264" t="s">
        <v>995</v>
      </c>
    </row>
    <row r="265" spans="24:24">
      <c r="X265" t="s">
        <v>996</v>
      </c>
    </row>
    <row r="266" spans="24:24">
      <c r="X266" t="s">
        <v>997</v>
      </c>
    </row>
    <row r="267" spans="24:24">
      <c r="X267" t="s">
        <v>998</v>
      </c>
    </row>
    <row r="268" spans="24:24">
      <c r="X268" t="s">
        <v>999</v>
      </c>
    </row>
    <row r="269" spans="24:24">
      <c r="X269" t="s">
        <v>1000</v>
      </c>
    </row>
    <row r="270" spans="24:24">
      <c r="X270" t="s">
        <v>1001</v>
      </c>
    </row>
    <row r="271" spans="24:24">
      <c r="X271" t="s">
        <v>1002</v>
      </c>
    </row>
    <row r="272" spans="24:24">
      <c r="X272" t="s">
        <v>1003</v>
      </c>
    </row>
    <row r="273" spans="24:24">
      <c r="X273" t="s">
        <v>1004</v>
      </c>
    </row>
    <row r="274" spans="24:24">
      <c r="X274" t="s">
        <v>1005</v>
      </c>
    </row>
    <row r="275" spans="24:24">
      <c r="X275" t="s">
        <v>1006</v>
      </c>
    </row>
    <row r="276" spans="24:24">
      <c r="X276" t="s">
        <v>1007</v>
      </c>
    </row>
    <row r="277" spans="24:24">
      <c r="X277" t="s">
        <v>1008</v>
      </c>
    </row>
    <row r="278" spans="24:24">
      <c r="X278" t="s">
        <v>1009</v>
      </c>
    </row>
    <row r="279" spans="24:24">
      <c r="X279" t="s">
        <v>1010</v>
      </c>
    </row>
    <row r="280" spans="24:24">
      <c r="X280" t="s">
        <v>1011</v>
      </c>
    </row>
    <row r="281" spans="24:24">
      <c r="X281" t="s">
        <v>1012</v>
      </c>
    </row>
  </sheetData>
  <sortState xmlns:xlrd2="http://schemas.microsoft.com/office/spreadsheetml/2017/richdata2" ref="X2:X15">
    <sortCondition ref="X2:X1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9B5B-EA13-450F-95C2-EB1E63E9F720}">
  <dimension ref="A1:D5"/>
  <sheetViews>
    <sheetView workbookViewId="0">
      <selection activeCell="D11" sqref="D11"/>
    </sheetView>
  </sheetViews>
  <sheetFormatPr baseColWidth="10" defaultColWidth="8.83203125" defaultRowHeight="15"/>
  <cols>
    <col min="1" max="1" width="24.1640625" customWidth="1"/>
    <col min="2" max="2" width="15.6640625" bestFit="1" customWidth="1"/>
    <col min="3" max="3" width="15" bestFit="1" customWidth="1"/>
    <col min="4" max="4" width="49.6640625" customWidth="1"/>
    <col min="15" max="15" width="8.5" bestFit="1" customWidth="1"/>
  </cols>
  <sheetData>
    <row r="1" spans="1:4" ht="73.5" customHeight="1">
      <c r="A1" s="171" t="s">
        <v>1013</v>
      </c>
      <c r="B1" s="171"/>
      <c r="C1" s="171"/>
      <c r="D1" s="171"/>
    </row>
    <row r="2" spans="1:4">
      <c r="A2" t="s">
        <v>196</v>
      </c>
      <c r="B2" t="str">
        <f>Info!A7</f>
        <v>tax:sci_name</v>
      </c>
      <c r="C2" t="str">
        <f>Info!A6</f>
        <v>adm:complience</v>
      </c>
      <c r="D2" t="str">
        <f>Info!A33</f>
        <v>sam:other_info</v>
      </c>
    </row>
    <row r="3" spans="1:4">
      <c r="A3" t="e">
        <f>VLOOKUP($B3,'Target list'!$A$2:$E$131,5,0)</f>
        <v>#N/A</v>
      </c>
      <c r="B3">
        <f>'Manifest form'!E5</f>
        <v>0</v>
      </c>
      <c r="C3" t="e">
        <f>'Manifest form'!E6</f>
        <v>#N/A</v>
      </c>
      <c r="D3" s="20" t="e">
        <f>'Manifest form'!#REF!</f>
        <v>#REF!</v>
      </c>
    </row>
    <row r="4" spans="1:4">
      <c r="A4" t="e">
        <f>VLOOKUP($B4,'Target list'!$A$2:$E$131,5,0)</f>
        <v>#N/A</v>
      </c>
      <c r="B4">
        <f>'Manifest form'!G5</f>
        <v>0</v>
      </c>
      <c r="C4" t="e">
        <f>'Manifest form'!G6</f>
        <v>#N/A</v>
      </c>
      <c r="D4" s="20" t="e">
        <f>'Manifest form'!#REF!</f>
        <v>#REF!</v>
      </c>
    </row>
    <row r="5" spans="1:4">
      <c r="A5" t="e">
        <f>VLOOKUP($B5,'Target list'!$A$2:$E$131,5,0)</f>
        <v>#N/A</v>
      </c>
      <c r="B5">
        <f>'Manifest form'!I5</f>
        <v>0</v>
      </c>
      <c r="C5" t="e">
        <f>'Manifest form'!I6</f>
        <v>#N/A</v>
      </c>
      <c r="D5" s="20" t="e">
        <f>'Manifest form'!#REF!</f>
        <v>#REF!</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84D7-1DFD-47E7-9393-D4F6A33A0A27}">
  <dimension ref="A1:AJ5"/>
  <sheetViews>
    <sheetView topLeftCell="AC1" zoomScale="140" zoomScaleNormal="140" workbookViewId="0">
      <selection activeCell="AH34" sqref="AH34"/>
    </sheetView>
  </sheetViews>
  <sheetFormatPr baseColWidth="10" defaultColWidth="8.83203125" defaultRowHeight="15"/>
  <cols>
    <col min="1" max="1" width="22.1640625" bestFit="1" customWidth="1"/>
    <col min="2" max="2" width="19.33203125" bestFit="1" customWidth="1"/>
    <col min="3" max="3" width="20.6640625" customWidth="1"/>
    <col min="4" max="4" width="14.6640625" customWidth="1"/>
    <col min="5" max="5" width="13" customWidth="1"/>
    <col min="6" max="6" width="13.6640625" customWidth="1"/>
    <col min="7" max="8" width="10.6640625" customWidth="1"/>
    <col min="9" max="9" width="14.6640625" customWidth="1"/>
    <col min="10" max="18" width="10.6640625" customWidth="1"/>
    <col min="19" max="19" width="12.33203125" bestFit="1" customWidth="1"/>
    <col min="20" max="29" width="10.6640625" customWidth="1"/>
  </cols>
  <sheetData>
    <row r="1" spans="1:36" s="3" customFormat="1">
      <c r="A1" s="71" t="s">
        <v>1014</v>
      </c>
      <c r="B1" s="71" t="s">
        <v>108</v>
      </c>
      <c r="C1" s="71" t="s">
        <v>110</v>
      </c>
      <c r="D1" s="71" t="s">
        <v>112</v>
      </c>
      <c r="E1" s="71" t="s">
        <v>114</v>
      </c>
      <c r="F1" s="71" t="s">
        <v>1015</v>
      </c>
      <c r="G1" s="71" t="s">
        <v>119</v>
      </c>
      <c r="H1" s="71" t="s">
        <v>121</v>
      </c>
      <c r="I1" s="71" t="s">
        <v>170</v>
      </c>
      <c r="J1" s="71" t="s">
        <v>1016</v>
      </c>
      <c r="K1" s="71" t="s">
        <v>140</v>
      </c>
      <c r="L1" s="71" t="s">
        <v>1017</v>
      </c>
      <c r="M1" s="71" t="s">
        <v>48</v>
      </c>
      <c r="N1" s="71" t="s">
        <v>25</v>
      </c>
      <c r="O1" s="71" t="s">
        <v>20</v>
      </c>
      <c r="P1" s="71" t="s">
        <v>55</v>
      </c>
      <c r="Q1" s="71" t="s">
        <v>1018</v>
      </c>
      <c r="R1" s="71" t="s">
        <v>144</v>
      </c>
      <c r="S1" s="71" t="s">
        <v>27</v>
      </c>
      <c r="T1" s="71" t="s">
        <v>137</v>
      </c>
      <c r="U1" s="71" t="s">
        <v>29</v>
      </c>
      <c r="V1" s="71" t="s">
        <v>23</v>
      </c>
      <c r="W1" s="71" t="s">
        <v>50</v>
      </c>
      <c r="X1" s="71" t="s">
        <v>31</v>
      </c>
      <c r="Y1" s="71" t="s">
        <v>63</v>
      </c>
      <c r="Z1" s="71" t="s">
        <v>1019</v>
      </c>
      <c r="AA1" s="71" t="s">
        <v>1020</v>
      </c>
      <c r="AB1" s="71" t="s">
        <v>167</v>
      </c>
      <c r="AC1" s="71" t="s">
        <v>33</v>
      </c>
      <c r="AD1" s="71" t="s">
        <v>46</v>
      </c>
      <c r="AE1" s="71" t="s">
        <v>54</v>
      </c>
      <c r="AF1" s="71" t="s">
        <v>59</v>
      </c>
      <c r="AG1" s="71" t="s">
        <v>57</v>
      </c>
      <c r="AH1" s="71" t="s">
        <v>61</v>
      </c>
      <c r="AI1" s="71" t="s">
        <v>65</v>
      </c>
      <c r="AJ1" s="3" t="s">
        <v>21</v>
      </c>
    </row>
    <row r="2" spans="1:36" s="3" customFormat="1">
      <c r="A2" s="71" t="s">
        <v>1021</v>
      </c>
      <c r="B2" s="71" t="s">
        <v>1022</v>
      </c>
      <c r="C2" s="71" t="s">
        <v>1023</v>
      </c>
      <c r="D2" s="71" t="s">
        <v>1024</v>
      </c>
      <c r="E2" s="71" t="s">
        <v>1025</v>
      </c>
      <c r="F2" s="71" t="s">
        <v>1026</v>
      </c>
      <c r="G2" s="71" t="s">
        <v>1027</v>
      </c>
      <c r="H2" s="71" t="s">
        <v>1028</v>
      </c>
      <c r="I2" s="71" t="s">
        <v>169</v>
      </c>
      <c r="J2" s="71" t="s">
        <v>196</v>
      </c>
      <c r="K2" s="71" t="s">
        <v>139</v>
      </c>
      <c r="L2" s="71" t="s">
        <v>134</v>
      </c>
      <c r="M2" s="71" t="s">
        <v>1029</v>
      </c>
      <c r="N2" s="71" t="s">
        <v>1030</v>
      </c>
      <c r="O2" s="71" t="s">
        <v>1031</v>
      </c>
      <c r="P2" s="71" t="s">
        <v>150</v>
      </c>
      <c r="Q2" s="71" t="s">
        <v>152</v>
      </c>
      <c r="R2" s="71" t="s">
        <v>1032</v>
      </c>
      <c r="S2" s="71" t="s">
        <v>1033</v>
      </c>
      <c r="T2" s="71" t="s">
        <v>136</v>
      </c>
      <c r="U2" s="71" t="s">
        <v>1034</v>
      </c>
      <c r="V2" s="71" t="s">
        <v>1035</v>
      </c>
      <c r="W2" s="71" t="s">
        <v>141</v>
      </c>
      <c r="X2" s="71" t="s">
        <v>1036</v>
      </c>
      <c r="Y2" s="71" t="s">
        <v>1037</v>
      </c>
      <c r="Z2" s="71" t="s">
        <v>1038</v>
      </c>
      <c r="AA2" s="71" t="s">
        <v>1039</v>
      </c>
      <c r="AB2" s="71" t="s">
        <v>166</v>
      </c>
      <c r="AC2" s="71" t="s">
        <v>1040</v>
      </c>
      <c r="AD2" s="71" t="s">
        <v>390</v>
      </c>
      <c r="AE2" s="71" t="s">
        <v>1041</v>
      </c>
      <c r="AF2" s="71" t="s">
        <v>1042</v>
      </c>
      <c r="AG2" s="71" t="s">
        <v>174</v>
      </c>
      <c r="AH2" s="71" t="s">
        <v>1043</v>
      </c>
      <c r="AI2" s="71" t="s">
        <v>1044</v>
      </c>
      <c r="AJ2" s="3" t="s">
        <v>1069</v>
      </c>
    </row>
    <row r="3" spans="1:36">
      <c r="A3" s="20">
        <f>'Manifest form'!E68</f>
        <v>0</v>
      </c>
      <c r="B3" t="e">
        <f>'Manifest form'!E64</f>
        <v>#VALUE!</v>
      </c>
      <c r="C3" t="str">
        <f>'Manifest form'!E65</f>
        <v>This project provides the genome assembly of  common name , based on a sample provided by samplers of EBP-Nor.</v>
      </c>
      <c r="D3" t="e">
        <f>'Manifest form'!E66</f>
        <v>#VALUE!</v>
      </c>
      <c r="E3" s="116">
        <f>'Manifest form'!E67</f>
        <v>0</v>
      </c>
      <c r="F3">
        <f>'Manifest form'!E69</f>
        <v>0</v>
      </c>
      <c r="G3" s="116">
        <f>'Manifest form'!E70</f>
        <v>0</v>
      </c>
      <c r="H3">
        <f>'Manifest form'!E71</f>
        <v>0</v>
      </c>
      <c r="I3">
        <f>'Manifest form'!E39</f>
        <v>0</v>
      </c>
      <c r="K3" s="72">
        <f>'Manifest form'!E10</f>
        <v>0</v>
      </c>
      <c r="L3" s="27">
        <f>'Manifest form'!E9</f>
        <v>0</v>
      </c>
      <c r="M3" s="27">
        <f>'Manifest form'!E28</f>
        <v>0</v>
      </c>
      <c r="N3" s="27">
        <f>'Manifest form'!E14</f>
        <v>0</v>
      </c>
      <c r="O3" s="73">
        <f>'Manifest form'!E11</f>
        <v>0</v>
      </c>
      <c r="P3" s="27">
        <f>'Manifest form'!E32</f>
        <v>0</v>
      </c>
      <c r="Q3" s="27">
        <f>'Manifest form'!E33</f>
        <v>0</v>
      </c>
      <c r="R3" s="27">
        <f>'Manifest form'!E30</f>
        <v>0</v>
      </c>
      <c r="S3" s="27">
        <f>'Manifest form'!E15</f>
        <v>0</v>
      </c>
      <c r="T3" s="27" t="e">
        <f>'Manifest form'!E26</f>
        <v>#VALUE!</v>
      </c>
      <c r="U3" s="27">
        <f>'Manifest form'!E16</f>
        <v>0</v>
      </c>
      <c r="V3" s="27">
        <f>'Manifest form'!E13</f>
        <v>0</v>
      </c>
      <c r="W3" s="27">
        <f>'Manifest form'!E29</f>
        <v>0</v>
      </c>
      <c r="X3" s="27">
        <f>'Manifest form'!E17</f>
        <v>0</v>
      </c>
      <c r="Y3" s="27">
        <f>'Manifest form'!E37</f>
        <v>0</v>
      </c>
      <c r="Z3" s="115">
        <f>'Manifest form'!E41</f>
        <v>0</v>
      </c>
      <c r="AA3" s="27">
        <f>'Manifest form'!E42</f>
        <v>0</v>
      </c>
      <c r="AB3" s="72">
        <f>'Manifest form'!E40</f>
        <v>0</v>
      </c>
      <c r="AC3" s="27">
        <f>'Manifest form'!E18</f>
        <v>0</v>
      </c>
      <c r="AD3" s="27">
        <f>'Manifest form'!E27</f>
        <v>0</v>
      </c>
      <c r="AE3" s="74">
        <f>'Manifest form'!E31</f>
        <v>0</v>
      </c>
      <c r="AF3" s="72">
        <f>'Manifest form'!E35</f>
        <v>0</v>
      </c>
      <c r="AG3" s="27">
        <f>'Manifest form'!E34</f>
        <v>0</v>
      </c>
      <c r="AH3" s="27">
        <f>'Manifest form'!E36</f>
        <v>0</v>
      </c>
      <c r="AI3" s="27">
        <f>'Manifest form'!E38</f>
        <v>0</v>
      </c>
      <c r="AJ3" s="172">
        <f>'Manifest form'!E12</f>
        <v>0</v>
      </c>
    </row>
    <row r="4" spans="1:36">
      <c r="A4" s="20">
        <f>'Manifest form'!G68</f>
        <v>0</v>
      </c>
      <c r="B4" t="e">
        <f>'Manifest form'!G64</f>
        <v>#VALUE!</v>
      </c>
      <c r="C4" t="str">
        <f>'Manifest form'!G65</f>
        <v>This project provides the genome assembly of  common name , based on a sample provided by samplers of EBP-Nor.</v>
      </c>
      <c r="D4" t="e">
        <f>'Manifest form'!G66</f>
        <v>#VALUE!</v>
      </c>
      <c r="E4" s="116">
        <f>'Manifest form'!G67</f>
        <v>0</v>
      </c>
      <c r="F4">
        <f>'Manifest form'!G69</f>
        <v>0</v>
      </c>
      <c r="G4" s="116">
        <f>'Manifest form'!G70</f>
        <v>0</v>
      </c>
      <c r="H4">
        <f>'Manifest form'!G71</f>
        <v>0</v>
      </c>
      <c r="I4">
        <f>'Manifest form'!G39</f>
        <v>0</v>
      </c>
      <c r="K4" s="72">
        <f>'Manifest form'!G10</f>
        <v>0</v>
      </c>
      <c r="L4" s="27">
        <f>'Manifest form'!G9</f>
        <v>0</v>
      </c>
      <c r="M4" s="27">
        <f>'Manifest form'!G28</f>
        <v>0</v>
      </c>
      <c r="N4" s="27">
        <f>'Manifest form'!G14</f>
        <v>0</v>
      </c>
      <c r="O4" s="73">
        <f>'Manifest form'!G11</f>
        <v>0</v>
      </c>
      <c r="P4" s="27">
        <f>'Manifest form'!G32</f>
        <v>0</v>
      </c>
      <c r="Q4" s="27">
        <f>'Manifest form'!G33</f>
        <v>0</v>
      </c>
      <c r="R4" s="27">
        <f>'Manifest form'!G30</f>
        <v>0</v>
      </c>
      <c r="S4" s="27">
        <f>'Manifest form'!G15</f>
        <v>0</v>
      </c>
      <c r="T4" s="27" t="e">
        <f>'Manifest form'!G26</f>
        <v>#VALUE!</v>
      </c>
      <c r="U4" s="27">
        <f>'Manifest form'!G16</f>
        <v>0</v>
      </c>
      <c r="V4" s="27">
        <f>'Manifest form'!G13</f>
        <v>0</v>
      </c>
      <c r="W4" s="27">
        <f>'Manifest form'!G29</f>
        <v>0</v>
      </c>
      <c r="X4" s="27">
        <f>'Manifest form'!G17</f>
        <v>0</v>
      </c>
      <c r="Y4" s="27">
        <f>'Manifest form'!G37</f>
        <v>0</v>
      </c>
      <c r="Z4" s="115">
        <f>'Manifest form'!G41</f>
        <v>0</v>
      </c>
      <c r="AA4" s="27">
        <f>'Manifest form'!G42</f>
        <v>0</v>
      </c>
      <c r="AB4" s="72">
        <f>'Manifest form'!G40</f>
        <v>0</v>
      </c>
      <c r="AC4" s="27">
        <f>'Manifest form'!G18</f>
        <v>0</v>
      </c>
      <c r="AD4" s="27">
        <f>'Manifest form'!G27</f>
        <v>0</v>
      </c>
      <c r="AE4" s="74">
        <f>'Manifest form'!G31</f>
        <v>0</v>
      </c>
      <c r="AF4" s="72">
        <f>'Manifest form'!G35</f>
        <v>0</v>
      </c>
      <c r="AG4" s="27">
        <f>'Manifest form'!G34</f>
        <v>0</v>
      </c>
      <c r="AH4" s="27">
        <f>'Manifest form'!G36</f>
        <v>0</v>
      </c>
      <c r="AI4" s="27">
        <f>'Manifest form'!G38</f>
        <v>0</v>
      </c>
      <c r="AJ4" s="172">
        <f>'Manifest form'!G12</f>
        <v>0</v>
      </c>
    </row>
    <row r="5" spans="1:36">
      <c r="A5" s="20">
        <f>'Manifest form'!I68</f>
        <v>0</v>
      </c>
      <c r="B5" t="e">
        <f>'Manifest form'!I64</f>
        <v>#VALUE!</v>
      </c>
      <c r="C5" t="str">
        <f>'Manifest form'!I65</f>
        <v>This project provides the genome assembly of  common name , based on a sample provided by samplers of EBP-Nor.</v>
      </c>
      <c r="D5" t="e">
        <f>'Manifest form'!I66</f>
        <v>#VALUE!</v>
      </c>
      <c r="E5" s="116">
        <f>'Manifest form'!I67</f>
        <v>0</v>
      </c>
      <c r="F5">
        <f>'Manifest form'!I69</f>
        <v>0</v>
      </c>
      <c r="G5" s="116">
        <f>'Manifest form'!I70</f>
        <v>0</v>
      </c>
      <c r="H5">
        <f>'Manifest form'!I71</f>
        <v>0</v>
      </c>
      <c r="I5">
        <f>'Manifest form'!I39</f>
        <v>0</v>
      </c>
      <c r="K5" s="72">
        <f>'Manifest form'!I10</f>
        <v>0</v>
      </c>
      <c r="L5" s="27">
        <f>'Manifest form'!I9</f>
        <v>0</v>
      </c>
      <c r="M5" s="27">
        <f>'Manifest form'!I28</f>
        <v>0</v>
      </c>
      <c r="N5" s="27">
        <f>'Manifest form'!I14</f>
        <v>0</v>
      </c>
      <c r="O5" s="73">
        <f>'Manifest form'!I11</f>
        <v>0</v>
      </c>
      <c r="P5" s="27">
        <f>'Manifest form'!I32</f>
        <v>0</v>
      </c>
      <c r="Q5" s="27">
        <f>'Manifest form'!I33</f>
        <v>0</v>
      </c>
      <c r="R5" s="27">
        <f>'Manifest form'!I30</f>
        <v>0</v>
      </c>
      <c r="S5" s="27">
        <f>'Manifest form'!I15</f>
        <v>0</v>
      </c>
      <c r="T5" s="27" t="e">
        <f>'Manifest form'!I26</f>
        <v>#VALUE!</v>
      </c>
      <c r="U5" s="27">
        <f>'Manifest form'!I16</f>
        <v>0</v>
      </c>
      <c r="V5" s="27">
        <f>'Manifest form'!I13</f>
        <v>0</v>
      </c>
      <c r="W5" s="27">
        <f>'Manifest form'!I29</f>
        <v>0</v>
      </c>
      <c r="X5" s="27">
        <f>'Manifest form'!I17</f>
        <v>0</v>
      </c>
      <c r="Y5" s="27">
        <f>'Manifest form'!I37</f>
        <v>0</v>
      </c>
      <c r="Z5" s="115">
        <f>'Manifest form'!I41</f>
        <v>0</v>
      </c>
      <c r="AA5" s="27">
        <f>'Manifest form'!I42</f>
        <v>0</v>
      </c>
      <c r="AB5" s="72">
        <f>'Manifest form'!I40</f>
        <v>0</v>
      </c>
      <c r="AC5" s="27">
        <f>'Manifest form'!I18</f>
        <v>0</v>
      </c>
      <c r="AD5" s="27">
        <f>'Manifest form'!I27</f>
        <v>0</v>
      </c>
      <c r="AE5" s="74">
        <f>'Manifest form'!I31</f>
        <v>0</v>
      </c>
      <c r="AF5" s="72">
        <f>'Manifest form'!I35</f>
        <v>0</v>
      </c>
      <c r="AG5" s="27">
        <f>'Manifest form'!I34</f>
        <v>0</v>
      </c>
      <c r="AH5" s="27">
        <f>'Manifest form'!I36</f>
        <v>0</v>
      </c>
      <c r="AI5" s="27">
        <f>'Manifest form'!I38</f>
        <v>0</v>
      </c>
      <c r="AJ5" s="172">
        <f>'Manifest form'!I12</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3CE4-BE47-2E48-81E0-5ED62098F554}">
  <dimension ref="A1:AJ4"/>
  <sheetViews>
    <sheetView topLeftCell="U1" zoomScaleNormal="100" workbookViewId="0">
      <selection activeCell="AH26" sqref="AH26"/>
    </sheetView>
  </sheetViews>
  <sheetFormatPr baseColWidth="10" defaultColWidth="11.5" defaultRowHeight="15"/>
  <cols>
    <col min="3" max="3" width="16.33203125" bestFit="1" customWidth="1"/>
    <col min="4" max="4" width="17.5" customWidth="1"/>
    <col min="11" max="11" width="2.6640625" bestFit="1" customWidth="1"/>
    <col min="29" max="29" width="22.83203125" bestFit="1" customWidth="1"/>
    <col min="30" max="30" width="10.1640625" bestFit="1" customWidth="1"/>
    <col min="31" max="31" width="8.6640625" bestFit="1" customWidth="1"/>
    <col min="32" max="32" width="10.6640625" bestFit="1" customWidth="1"/>
    <col min="33" max="33" width="9.6640625" bestFit="1" customWidth="1"/>
    <col min="34" max="34" width="13.6640625" bestFit="1" customWidth="1"/>
    <col min="35" max="35" width="14.1640625" bestFit="1" customWidth="1"/>
  </cols>
  <sheetData>
    <row r="1" spans="1:36">
      <c r="A1" s="145" t="s">
        <v>134</v>
      </c>
      <c r="B1" s="145" t="s">
        <v>1021</v>
      </c>
      <c r="C1" s="145" t="s">
        <v>1022</v>
      </c>
      <c r="D1" s="145" t="s">
        <v>1023</v>
      </c>
      <c r="E1" s="145" t="s">
        <v>1024</v>
      </c>
      <c r="F1" s="145" t="s">
        <v>1025</v>
      </c>
      <c r="G1" s="145" t="s">
        <v>1026</v>
      </c>
      <c r="H1" s="145" t="s">
        <v>1027</v>
      </c>
      <c r="I1" s="145" t="s">
        <v>1028</v>
      </c>
      <c r="J1" s="145" t="s">
        <v>169</v>
      </c>
      <c r="K1" s="145" t="s">
        <v>196</v>
      </c>
      <c r="L1" s="145" t="s">
        <v>139</v>
      </c>
      <c r="M1" s="145" t="s">
        <v>1029</v>
      </c>
      <c r="N1" s="145" t="s">
        <v>1030</v>
      </c>
      <c r="O1" s="145" t="s">
        <v>1031</v>
      </c>
      <c r="P1" s="145" t="s">
        <v>150</v>
      </c>
      <c r="Q1" s="145" t="s">
        <v>152</v>
      </c>
      <c r="R1" s="145" t="s">
        <v>1032</v>
      </c>
      <c r="S1" s="145" t="s">
        <v>1033</v>
      </c>
      <c r="T1" s="145" t="s">
        <v>136</v>
      </c>
      <c r="U1" s="145" t="s">
        <v>1034</v>
      </c>
      <c r="V1" s="145" t="s">
        <v>1035</v>
      </c>
      <c r="W1" s="145" t="s">
        <v>141</v>
      </c>
      <c r="X1" s="145" t="s">
        <v>1036</v>
      </c>
      <c r="Y1" s="145" t="s">
        <v>1037</v>
      </c>
      <c r="Z1" s="145" t="s">
        <v>1038</v>
      </c>
      <c r="AA1" s="145" t="s">
        <v>1039</v>
      </c>
      <c r="AB1" s="145" t="s">
        <v>166</v>
      </c>
      <c r="AC1" s="145" t="s">
        <v>1040</v>
      </c>
      <c r="AD1" s="145" t="s">
        <v>390</v>
      </c>
      <c r="AE1" s="145" t="s">
        <v>1041</v>
      </c>
      <c r="AF1" s="145" t="s">
        <v>1042</v>
      </c>
      <c r="AG1" s="145" t="s">
        <v>174</v>
      </c>
      <c r="AH1" s="145" t="s">
        <v>1043</v>
      </c>
      <c r="AI1" s="145" t="s">
        <v>1044</v>
      </c>
      <c r="AJ1" s="145" t="s">
        <v>1069</v>
      </c>
    </row>
    <row r="2" spans="1:36">
      <c r="A2" s="146" t="str">
        <f>IF('Isolate raw'!L3=0,"#",'Isolate raw'!L3)</f>
        <v>#</v>
      </c>
      <c r="B2" s="146" t="str">
        <f>IF('Isolate raw'!A3=0,"",'Isolate raw'!A3)</f>
        <v/>
      </c>
      <c r="C2" s="146" t="str">
        <f>IFERROR('Isolate raw'!B3,"")</f>
        <v/>
      </c>
      <c r="D2" s="146" t="str">
        <f>IF('Isolate raw'!C3="This project provides the genome assembly of  common name , based on a sample provided by samplers of EBP-Nor.","",'Isolate raw'!C3)</f>
        <v/>
      </c>
      <c r="E2" s="146" t="str">
        <f>IFERROR('Isolate raw'!D3,"")</f>
        <v/>
      </c>
      <c r="F2" s="147" t="str">
        <f>IF('Isolate raw'!E3=0,"",'Isolate raw'!E3)</f>
        <v/>
      </c>
      <c r="G2" s="146" t="str">
        <f>IF('Isolate raw'!F3=0,"",'Isolate raw'!F3)</f>
        <v/>
      </c>
      <c r="H2" s="147" t="str">
        <f>IF('Isolate raw'!G3=0,"",'Isolate raw'!G3)</f>
        <v/>
      </c>
      <c r="I2" s="146" t="str">
        <f>IF('Isolate raw'!H3=0,"",'Isolate raw'!H3)</f>
        <v/>
      </c>
      <c r="J2" s="146" t="str">
        <f>IF('Isolate raw'!I3=0,"",'Isolate raw'!I3)</f>
        <v/>
      </c>
      <c r="K2" s="146"/>
      <c r="L2" s="146" t="str">
        <f>IF('Isolate raw'!K3=0,"",'Isolate raw'!K3)</f>
        <v/>
      </c>
      <c r="M2" s="146" t="str">
        <f>IF('Isolate raw'!M3=0,"",'Isolate raw'!M3)</f>
        <v/>
      </c>
      <c r="N2" s="146" t="str">
        <f>IF('Isolate raw'!N3=0,"",'Isolate raw'!N3)</f>
        <v/>
      </c>
      <c r="O2" s="147" t="str">
        <f>IF('Isolate raw'!O3=0,"",'Isolate raw'!O3)</f>
        <v/>
      </c>
      <c r="P2" s="146" t="str">
        <f>IF('Isolate raw'!P3=0,"",'Isolate raw'!P3)</f>
        <v/>
      </c>
      <c r="Q2" s="146" t="str">
        <f>IF('Isolate raw'!Q3=0,"",'Isolate raw'!Q3)</f>
        <v/>
      </c>
      <c r="R2" s="146" t="str">
        <f>IF('Isolate raw'!R3=0,"",'Isolate raw'!R3)</f>
        <v/>
      </c>
      <c r="S2" s="146" t="str">
        <f>IF('Isolate raw'!S3=0,"",'Isolate raw'!S3)</f>
        <v/>
      </c>
      <c r="T2" s="146" t="str">
        <f>IFERROR('Isolate raw'!T3,"")</f>
        <v/>
      </c>
      <c r="U2" s="146" t="str">
        <f>IF('Isolate raw'!U3=0,"",'Isolate raw'!U3)</f>
        <v/>
      </c>
      <c r="V2" s="146" t="str">
        <f>IF('Isolate raw'!V3=0,"",'Isolate raw'!V3)</f>
        <v/>
      </c>
      <c r="W2" s="146" t="str">
        <f>IF('Isolate raw'!W3=0,"",'Isolate raw'!W3)</f>
        <v/>
      </c>
      <c r="X2" s="146" t="str">
        <f>IF('Isolate raw'!X3=0,"",'Isolate raw'!X3)</f>
        <v/>
      </c>
      <c r="Y2" s="146" t="str">
        <f>IF('Isolate raw'!Y3=0,"",'Isolate raw'!Y3)</f>
        <v/>
      </c>
      <c r="Z2" s="147" t="str">
        <f>IF('Isolate raw'!Z3=0,"",'Isolate raw'!Z3)</f>
        <v/>
      </c>
      <c r="AA2" s="146" t="str">
        <f>IF('Isolate raw'!AA3=0,"",'Isolate raw'!AA3)</f>
        <v/>
      </c>
      <c r="AB2" s="146" t="str">
        <f>IF('Isolate raw'!AB3=0,"",'Isolate raw'!AB3)</f>
        <v/>
      </c>
      <c r="AC2" s="146" t="str">
        <f>IF('Isolate raw'!AC3=0,"",'Isolate raw'!AC3)</f>
        <v/>
      </c>
      <c r="AD2" s="146" t="str">
        <f>IF('Isolate raw'!AD3=0,"",'Isolate raw'!AD3)</f>
        <v/>
      </c>
      <c r="AE2" s="148" t="str">
        <f>IF('Isolate raw'!AE3=0,"",'Isolate raw'!AE3)</f>
        <v/>
      </c>
      <c r="AF2" s="146" t="str">
        <f>IF('Isolate raw'!AF3=0,"",'Isolate raw'!AF3)</f>
        <v/>
      </c>
      <c r="AG2" s="146" t="str">
        <f>IF('Isolate raw'!AG3=0,"",'Isolate raw'!AG3)</f>
        <v/>
      </c>
      <c r="AH2" s="146" t="str">
        <f>IF('Isolate raw'!AH3=0,"",'Isolate raw'!AH3)</f>
        <v/>
      </c>
      <c r="AI2" s="146" t="str">
        <f>IF('Isolate raw'!AI3=0,"",'Isolate raw'!AI3)</f>
        <v/>
      </c>
      <c r="AJ2" s="146" t="str">
        <f>IF('Isolate raw'!AJ3=0,"",'Isolate raw'!AJ3)</f>
        <v/>
      </c>
    </row>
    <row r="3" spans="1:36">
      <c r="A3" s="146" t="str">
        <f>IF('Isolate raw'!L4=0,"#",'Isolate raw'!L4)</f>
        <v>#</v>
      </c>
      <c r="B3" s="146" t="str">
        <f>IF('Isolate raw'!A4=0,"",'Isolate raw'!A4)</f>
        <v/>
      </c>
      <c r="C3" s="146" t="str">
        <f>IFERROR('Isolate raw'!B4,"")</f>
        <v/>
      </c>
      <c r="D3" s="146" t="str">
        <f>IF('Isolate raw'!C4="This project provides the genome assembly of  common name , based on a sample provided by samplers of EBP-Nor.","",'Isolate raw'!C4)</f>
        <v/>
      </c>
      <c r="E3" s="146" t="str">
        <f>IFERROR('Isolate raw'!D4,"")</f>
        <v/>
      </c>
      <c r="F3" s="147" t="str">
        <f>IF('Isolate raw'!E4=0,"",'Isolate raw'!E4)</f>
        <v/>
      </c>
      <c r="G3" s="146" t="str">
        <f>IF('Isolate raw'!F4=0,"",'Isolate raw'!F4)</f>
        <v/>
      </c>
      <c r="H3" s="147" t="str">
        <f>IF('Isolate raw'!G4=0,"",'Isolate raw'!G4)</f>
        <v/>
      </c>
      <c r="I3" s="146" t="str">
        <f>IF('Isolate raw'!H4=0,"",'Isolate raw'!H4)</f>
        <v/>
      </c>
      <c r="J3" s="146" t="str">
        <f>IF('Isolate raw'!I4=0,"",'Isolate raw'!I4)</f>
        <v/>
      </c>
      <c r="K3" s="146"/>
      <c r="L3" s="146" t="str">
        <f>IF('Isolate raw'!K4=0,"",'Isolate raw'!K4)</f>
        <v/>
      </c>
      <c r="M3" s="146" t="str">
        <f>IF('Isolate raw'!M4=0,"",'Isolate raw'!M4)</f>
        <v/>
      </c>
      <c r="N3" s="146" t="str">
        <f>IF('Isolate raw'!N4=0,"",'Isolate raw'!N4)</f>
        <v/>
      </c>
      <c r="O3" s="147" t="str">
        <f>IF('Isolate raw'!O4=0,"",'Isolate raw'!O4)</f>
        <v/>
      </c>
      <c r="P3" s="146" t="str">
        <f>IF('Isolate raw'!P4=0,"",'Isolate raw'!P4)</f>
        <v/>
      </c>
      <c r="Q3" s="146" t="str">
        <f>IF('Isolate raw'!Q4=0,"",'Isolate raw'!Q4)</f>
        <v/>
      </c>
      <c r="R3" s="146" t="str">
        <f>IF('Isolate raw'!R4=0,"",'Isolate raw'!R4)</f>
        <v/>
      </c>
      <c r="S3" s="146" t="str">
        <f>IF('Isolate raw'!S4=0,"",'Isolate raw'!S4)</f>
        <v/>
      </c>
      <c r="T3" s="146" t="str">
        <f>IFERROR('Isolate raw'!T4,"")</f>
        <v/>
      </c>
      <c r="U3" s="146" t="str">
        <f>IF('Isolate raw'!U4=0,"",'Isolate raw'!U4)</f>
        <v/>
      </c>
      <c r="V3" s="146" t="str">
        <f>IF('Isolate raw'!V4=0,"",'Isolate raw'!V4)</f>
        <v/>
      </c>
      <c r="W3" s="146" t="str">
        <f>IF('Isolate raw'!W4=0,"",'Isolate raw'!W4)</f>
        <v/>
      </c>
      <c r="X3" s="146" t="str">
        <f>IF('Isolate raw'!X4=0,"",'Isolate raw'!X4)</f>
        <v/>
      </c>
      <c r="Y3" s="146" t="str">
        <f>IF('Isolate raw'!Y4=0,"",'Isolate raw'!Y4)</f>
        <v/>
      </c>
      <c r="Z3" s="147" t="str">
        <f>IF('Isolate raw'!Z4=0,"",'Isolate raw'!Z4)</f>
        <v/>
      </c>
      <c r="AA3" s="146" t="str">
        <f>IF('Isolate raw'!AA4=0,"",'Isolate raw'!AA4)</f>
        <v/>
      </c>
      <c r="AB3" s="146" t="str">
        <f>IF('Isolate raw'!AB4=0,"",'Isolate raw'!AB4)</f>
        <v/>
      </c>
      <c r="AC3" s="146" t="str">
        <f>IF('Isolate raw'!AC4=0,"",'Isolate raw'!AC4)</f>
        <v/>
      </c>
      <c r="AD3" s="146" t="str">
        <f>IF('Isolate raw'!AD4=0,"",'Isolate raw'!AD4)</f>
        <v/>
      </c>
      <c r="AE3" s="148" t="str">
        <f>IF('Isolate raw'!AE4=0,"",'Isolate raw'!AE4)</f>
        <v/>
      </c>
      <c r="AF3" s="146" t="str">
        <f>IF('Isolate raw'!AF4=0,"",'Isolate raw'!AF4)</f>
        <v/>
      </c>
      <c r="AG3" s="146" t="str">
        <f>IF('Isolate raw'!AG4=0,"",'Isolate raw'!AG4)</f>
        <v/>
      </c>
      <c r="AH3" s="146" t="str">
        <f>IF('Isolate raw'!AH4=0,"",'Isolate raw'!AH4)</f>
        <v/>
      </c>
      <c r="AI3" s="146" t="str">
        <f>IF('Isolate raw'!AI4=0,"",'Isolate raw'!AI4)</f>
        <v/>
      </c>
      <c r="AJ3" s="146" t="str">
        <f>IF('Isolate raw'!AJ4=0,"",'Isolate raw'!AJ4)</f>
        <v/>
      </c>
    </row>
    <row r="4" spans="1:36">
      <c r="A4" s="146" t="str">
        <f>IF('Isolate raw'!L5=0,"#",'Isolate raw'!L5)</f>
        <v>#</v>
      </c>
      <c r="B4" s="146" t="str">
        <f>IF('Isolate raw'!A5=0,"",'Isolate raw'!A5)</f>
        <v/>
      </c>
      <c r="C4" s="146" t="str">
        <f>IFERROR('Isolate raw'!B5,"")</f>
        <v/>
      </c>
      <c r="D4" s="146" t="str">
        <f>IF('Isolate raw'!C5="This project provides the genome assembly of  common name , based on a sample provided by samplers of EBP-Nor.","",'Isolate raw'!C5)</f>
        <v/>
      </c>
      <c r="E4" s="146" t="str">
        <f>IFERROR('Isolate raw'!D5,"")</f>
        <v/>
      </c>
      <c r="F4" s="147" t="str">
        <f>IF('Isolate raw'!E5=0,"",'Isolate raw'!E5)</f>
        <v/>
      </c>
      <c r="G4" s="146" t="str">
        <f>IF('Isolate raw'!F5=0,"",'Isolate raw'!F5)</f>
        <v/>
      </c>
      <c r="H4" s="147" t="str">
        <f>IF('Isolate raw'!G5=0,"",'Isolate raw'!G5)</f>
        <v/>
      </c>
      <c r="I4" s="146" t="str">
        <f>IF('Isolate raw'!H5=0,"",'Isolate raw'!H5)</f>
        <v/>
      </c>
      <c r="J4" s="146" t="str">
        <f>IF('Isolate raw'!I5=0,"",'Isolate raw'!I5)</f>
        <v/>
      </c>
      <c r="K4" s="146"/>
      <c r="L4" s="146" t="str">
        <f>IF('Isolate raw'!K5=0,"",'Isolate raw'!K5)</f>
        <v/>
      </c>
      <c r="M4" s="146" t="str">
        <f>IF('Isolate raw'!M5=0,"",'Isolate raw'!M5)</f>
        <v/>
      </c>
      <c r="N4" s="146" t="str">
        <f>IF('Isolate raw'!N5=0,"",'Isolate raw'!N5)</f>
        <v/>
      </c>
      <c r="O4" s="147" t="str">
        <f>IF('Isolate raw'!O5=0,"",'Isolate raw'!O5)</f>
        <v/>
      </c>
      <c r="P4" s="146" t="str">
        <f>IF('Isolate raw'!P5=0,"",'Isolate raw'!P5)</f>
        <v/>
      </c>
      <c r="Q4" s="146" t="str">
        <f>IF('Isolate raw'!Q5=0,"",'Isolate raw'!Q5)</f>
        <v/>
      </c>
      <c r="R4" s="146" t="str">
        <f>IF('Isolate raw'!R5=0,"",'Isolate raw'!R5)</f>
        <v/>
      </c>
      <c r="S4" s="146" t="str">
        <f>IF('Isolate raw'!S5=0,"",'Isolate raw'!S5)</f>
        <v/>
      </c>
      <c r="T4" s="146" t="str">
        <f>IFERROR('Isolate raw'!T5,"")</f>
        <v/>
      </c>
      <c r="U4" s="146" t="str">
        <f>IF('Isolate raw'!U5=0,"",'Isolate raw'!U5)</f>
        <v/>
      </c>
      <c r="V4" s="146" t="str">
        <f>IF('Isolate raw'!V5=0,"",'Isolate raw'!V5)</f>
        <v/>
      </c>
      <c r="W4" s="146" t="str">
        <f>IF('Isolate raw'!W5=0,"",'Isolate raw'!W5)</f>
        <v/>
      </c>
      <c r="X4" s="146" t="str">
        <f>IF('Isolate raw'!X5=0,"",'Isolate raw'!X5)</f>
        <v/>
      </c>
      <c r="Y4" s="146" t="str">
        <f>IF('Isolate raw'!Y5=0,"",'Isolate raw'!Y5)</f>
        <v/>
      </c>
      <c r="Z4" s="147" t="str">
        <f>IF('Isolate raw'!Z5=0,"",'Isolate raw'!Z5)</f>
        <v/>
      </c>
      <c r="AA4" s="146" t="str">
        <f>IF('Isolate raw'!AA5=0,"",'Isolate raw'!AA5)</f>
        <v/>
      </c>
      <c r="AB4" s="146" t="str">
        <f>IF('Isolate raw'!AB5=0,"",'Isolate raw'!AB5)</f>
        <v/>
      </c>
      <c r="AC4" s="146" t="str">
        <f>IF('Isolate raw'!AC5=0,"",'Isolate raw'!AC5)</f>
        <v/>
      </c>
      <c r="AD4" s="146" t="str">
        <f>IF('Isolate raw'!AD5=0,"",'Isolate raw'!AD5)</f>
        <v/>
      </c>
      <c r="AE4" s="148" t="str">
        <f>IF('Isolate raw'!AE5=0,"",'Isolate raw'!AE5)</f>
        <v/>
      </c>
      <c r="AF4" s="146" t="str">
        <f>IF('Isolate raw'!AF5=0,"",'Isolate raw'!AF5)</f>
        <v/>
      </c>
      <c r="AG4" s="146" t="str">
        <f>IF('Isolate raw'!AG5=0,"",'Isolate raw'!AG5)</f>
        <v/>
      </c>
      <c r="AH4" s="146" t="str">
        <f>IF('Isolate raw'!AH5=0,"",'Isolate raw'!AH5)</f>
        <v/>
      </c>
      <c r="AI4" s="146" t="str">
        <f>IF('Isolate raw'!AI5=0,"",'Isolate raw'!AI5)</f>
        <v/>
      </c>
      <c r="AJ4" s="146" t="str">
        <f>IF('Isolate raw'!AJ5=0,"",'Isolate raw'!AJ5)</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1139-C76A-DE48-B734-8F267B2969AD}">
  <dimension ref="A1:W4"/>
  <sheetViews>
    <sheetView zoomScale="140" zoomScaleNormal="140" workbookViewId="0">
      <selection activeCell="B1" sqref="B1"/>
    </sheetView>
  </sheetViews>
  <sheetFormatPr baseColWidth="10" defaultColWidth="11.5" defaultRowHeight="15"/>
  <sheetData>
    <row r="1" spans="1:23">
      <c r="A1" s="112" t="s">
        <v>1045</v>
      </c>
      <c r="B1" s="112" t="s">
        <v>1046</v>
      </c>
      <c r="C1" s="112" t="s">
        <v>1047</v>
      </c>
      <c r="D1" s="112" t="s">
        <v>1048</v>
      </c>
      <c r="E1" s="112" t="s">
        <v>1049</v>
      </c>
      <c r="F1" s="112" t="s">
        <v>1050</v>
      </c>
      <c r="G1" s="112" t="s">
        <v>1051</v>
      </c>
      <c r="H1" s="112" t="s">
        <v>1052</v>
      </c>
      <c r="I1" s="112" t="s">
        <v>1053</v>
      </c>
      <c r="J1" s="112" t="s">
        <v>1054</v>
      </c>
      <c r="K1" s="112" t="s">
        <v>1055</v>
      </c>
      <c r="L1" s="112" t="s">
        <v>1056</v>
      </c>
      <c r="M1" s="112" t="s">
        <v>1057</v>
      </c>
      <c r="N1" s="112" t="s">
        <v>1058</v>
      </c>
      <c r="O1" s="112" t="s">
        <v>1059</v>
      </c>
      <c r="P1" s="112" t="s">
        <v>1060</v>
      </c>
      <c r="Q1" s="112" t="s">
        <v>1061</v>
      </c>
      <c r="R1" s="112" t="s">
        <v>1062</v>
      </c>
      <c r="S1" s="112" t="s">
        <v>1063</v>
      </c>
      <c r="T1" s="112" t="s">
        <v>1064</v>
      </c>
      <c r="U1" s="112" t="s">
        <v>188</v>
      </c>
      <c r="V1" s="112" t="s">
        <v>1065</v>
      </c>
      <c r="W1" s="112" t="s">
        <v>1066</v>
      </c>
    </row>
    <row r="2" spans="1:23">
      <c r="A2" s="27">
        <f>'Manifest form'!E60</f>
        <v>0</v>
      </c>
      <c r="B2" s="27">
        <f>'Manifest form'!E61</f>
        <v>0</v>
      </c>
      <c r="C2" s="27">
        <f>'Manifest form'!E62</f>
        <v>0</v>
      </c>
      <c r="D2" s="27">
        <f>'Manifest form'!E58</f>
        <v>0</v>
      </c>
      <c r="E2" s="27">
        <f>'Manifest form'!E59</f>
        <v>0</v>
      </c>
      <c r="F2" s="27">
        <f>'Manifest form'!E57</f>
        <v>0</v>
      </c>
      <c r="G2" s="72">
        <f>'Manifest form'!E56</f>
        <v>0</v>
      </c>
      <c r="H2" s="72">
        <f>'Manifest form'!E53</f>
        <v>0</v>
      </c>
      <c r="I2" s="27">
        <f>'Manifest form'!E55</f>
        <v>0</v>
      </c>
      <c r="J2" s="27">
        <f>'Manifest form'!E54</f>
        <v>0</v>
      </c>
      <c r="K2" s="27"/>
      <c r="L2" s="27">
        <f>'Manifest form'!E22</f>
        <v>0</v>
      </c>
      <c r="M2" s="72">
        <f>'Manifest form'!E52</f>
        <v>0</v>
      </c>
      <c r="N2" s="27">
        <f>'Manifest form'!E45</f>
        <v>0</v>
      </c>
      <c r="O2" s="27">
        <f>'Manifest form'!E44</f>
        <v>0</v>
      </c>
      <c r="P2" s="27">
        <f>'Manifest form'!E46</f>
        <v>0</v>
      </c>
      <c r="Q2" s="115">
        <f>'Manifest form'!E47</f>
        <v>0</v>
      </c>
      <c r="R2" s="27">
        <f>'Manifest form'!E48</f>
        <v>0</v>
      </c>
      <c r="S2" s="27">
        <f>'Manifest form'!E49</f>
        <v>0</v>
      </c>
      <c r="T2" s="27">
        <f>'Manifest form'!E50</f>
        <v>0</v>
      </c>
      <c r="U2" s="27">
        <f>'Manifest form'!E51</f>
        <v>0</v>
      </c>
      <c r="V2" s="27" t="e">
        <f>'Manifest form'!E21</f>
        <v>#VALUE!</v>
      </c>
      <c r="W2" s="27">
        <f>'Manifest form'!E23</f>
        <v>0</v>
      </c>
    </row>
    <row r="3" spans="1:23">
      <c r="A3" s="72">
        <f>'Manifest form'!G60</f>
        <v>0</v>
      </c>
      <c r="B3" s="20">
        <f>'Manifest form'!G61</f>
        <v>0</v>
      </c>
      <c r="C3" s="20">
        <f>'Manifest form'!G62</f>
        <v>0</v>
      </c>
      <c r="D3">
        <f>'Manifest form'!G58</f>
        <v>0</v>
      </c>
      <c r="E3">
        <f>'Manifest form'!G59</f>
        <v>0</v>
      </c>
      <c r="F3" s="20">
        <f>'Manifest form'!G57</f>
        <v>0</v>
      </c>
      <c r="G3" s="20">
        <f>'Manifest form'!G56</f>
        <v>0</v>
      </c>
      <c r="H3" s="20">
        <f>'Manifest form'!G53</f>
        <v>0</v>
      </c>
      <c r="I3">
        <f>'Manifest form'!G55</f>
        <v>0</v>
      </c>
      <c r="J3">
        <f>'Manifest form'!G54</f>
        <v>0</v>
      </c>
      <c r="L3">
        <f>'Manifest form'!G22</f>
        <v>0</v>
      </c>
      <c r="M3" s="20">
        <f>'Manifest form'!G52</f>
        <v>0</v>
      </c>
      <c r="N3">
        <f>'Manifest form'!G45</f>
        <v>0</v>
      </c>
      <c r="O3">
        <f>'Manifest form'!G44</f>
        <v>0</v>
      </c>
      <c r="P3">
        <f>'Manifest form'!G46</f>
        <v>0</v>
      </c>
      <c r="Q3" s="115">
        <f>'Manifest form'!G47</f>
        <v>0</v>
      </c>
      <c r="R3">
        <f>'Manifest form'!G48</f>
        <v>0</v>
      </c>
      <c r="S3">
        <f>'Manifest form'!G49</f>
        <v>0</v>
      </c>
      <c r="T3">
        <f>'Manifest form'!G50</f>
        <v>0</v>
      </c>
      <c r="U3" s="27">
        <f>'Manifest form'!G51</f>
        <v>0</v>
      </c>
      <c r="V3" t="e">
        <f>'Manifest form'!G21</f>
        <v>#VALUE!</v>
      </c>
      <c r="W3">
        <f>'Manifest form'!G23</f>
        <v>0</v>
      </c>
    </row>
    <row r="4" spans="1:23">
      <c r="A4" s="20">
        <f>'Manifest form'!I60</f>
        <v>0</v>
      </c>
      <c r="B4" s="20">
        <f>'Manifest form'!I61</f>
        <v>0</v>
      </c>
      <c r="C4" s="20">
        <f>'Manifest form'!I62</f>
        <v>0</v>
      </c>
      <c r="D4">
        <f>'Manifest form'!I58</f>
        <v>0</v>
      </c>
      <c r="E4">
        <f>'Manifest form'!I59</f>
        <v>0</v>
      </c>
      <c r="F4" s="20">
        <f>'Manifest form'!I57</f>
        <v>0</v>
      </c>
      <c r="G4" s="20">
        <f>'Manifest form'!I56</f>
        <v>0</v>
      </c>
      <c r="H4" s="20">
        <f>'Manifest form'!I53</f>
        <v>0</v>
      </c>
      <c r="I4">
        <f>'Manifest form'!I55</f>
        <v>0</v>
      </c>
      <c r="J4">
        <f>'Manifest form'!I54</f>
        <v>0</v>
      </c>
      <c r="L4">
        <f>'Manifest form'!I22</f>
        <v>0</v>
      </c>
      <c r="M4" s="20">
        <f>'Manifest form'!I52</f>
        <v>0</v>
      </c>
      <c r="N4">
        <f>'Manifest form'!I45</f>
        <v>0</v>
      </c>
      <c r="O4">
        <f>'Manifest form'!I44</f>
        <v>0</v>
      </c>
      <c r="P4">
        <f>'Manifest form'!I46</f>
        <v>0</v>
      </c>
      <c r="Q4" s="115">
        <f>'Manifest form'!I47</f>
        <v>0</v>
      </c>
      <c r="R4">
        <f>'Manifest form'!I48</f>
        <v>0</v>
      </c>
      <c r="S4">
        <f>'Manifest form'!I49</f>
        <v>0</v>
      </c>
      <c r="T4">
        <f>'Manifest form'!I50</f>
        <v>0</v>
      </c>
      <c r="U4" s="27">
        <f>'Manifest form'!I51</f>
        <v>0</v>
      </c>
      <c r="V4" t="e">
        <f>'Manifest form'!I21</f>
        <v>#VALUE!</v>
      </c>
      <c r="W4">
        <f>'Manifest form'!I23</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F66B-5486-49E8-8D52-7BEC915DDA30}">
  <dimension ref="A1:W4"/>
  <sheetViews>
    <sheetView workbookViewId="0"/>
  </sheetViews>
  <sheetFormatPr baseColWidth="10" defaultColWidth="8.83203125" defaultRowHeight="15"/>
  <cols>
    <col min="1" max="1" width="15.1640625" customWidth="1"/>
    <col min="2" max="2" width="9.83203125" bestFit="1" customWidth="1"/>
    <col min="3" max="3" width="15.1640625" customWidth="1"/>
    <col min="5" max="5" width="12.83203125" bestFit="1" customWidth="1"/>
    <col min="6" max="6" width="17.6640625" bestFit="1" customWidth="1"/>
    <col min="7" max="7" width="11.83203125" bestFit="1" customWidth="1"/>
    <col min="8" max="8" width="11.33203125" bestFit="1" customWidth="1"/>
    <col min="9" max="9" width="9.5" bestFit="1" customWidth="1"/>
    <col min="10" max="10" width="12" bestFit="1" customWidth="1"/>
    <col min="11" max="11" width="11.6640625" bestFit="1" customWidth="1"/>
    <col min="12" max="12" width="11.1640625" bestFit="1" customWidth="1"/>
    <col min="13" max="13" width="5.83203125" customWidth="1"/>
    <col min="14" max="14" width="10.5" bestFit="1" customWidth="1"/>
    <col min="15" max="15" width="10.1640625" bestFit="1" customWidth="1"/>
    <col min="16" max="16" width="9" bestFit="1" customWidth="1"/>
    <col min="17" max="17" width="11.6640625" bestFit="1" customWidth="1"/>
    <col min="18" max="18" width="13" bestFit="1" customWidth="1"/>
    <col min="19" max="19" width="10.1640625" bestFit="1" customWidth="1"/>
    <col min="20" max="20" width="10.6640625" bestFit="1" customWidth="1"/>
    <col min="21" max="21" width="12.6640625" bestFit="1" customWidth="1"/>
    <col min="22" max="22" width="13" bestFit="1" customWidth="1"/>
    <col min="23" max="23" width="14.83203125" bestFit="1" customWidth="1"/>
    <col min="24" max="24" width="14.83203125" customWidth="1"/>
    <col min="25" max="25" width="12.6640625" bestFit="1" customWidth="1"/>
    <col min="26" max="26" width="13" bestFit="1" customWidth="1"/>
  </cols>
  <sheetData>
    <row r="1" spans="1:23" s="3" customFormat="1">
      <c r="A1" s="144" t="s">
        <v>1065</v>
      </c>
      <c r="B1" s="144" t="s">
        <v>1056</v>
      </c>
      <c r="C1" s="144" t="s">
        <v>1066</v>
      </c>
      <c r="D1" s="144" t="s">
        <v>1045</v>
      </c>
      <c r="E1" s="144" t="s">
        <v>1046</v>
      </c>
      <c r="F1" s="144" t="s">
        <v>1047</v>
      </c>
      <c r="G1" s="144" t="s">
        <v>1048</v>
      </c>
      <c r="H1" s="144" t="s">
        <v>1049</v>
      </c>
      <c r="I1" s="144" t="s">
        <v>1050</v>
      </c>
      <c r="J1" s="144" t="s">
        <v>1051</v>
      </c>
      <c r="K1" s="144" t="s">
        <v>1052</v>
      </c>
      <c r="L1" s="144" t="s">
        <v>1053</v>
      </c>
      <c r="M1" s="144" t="s">
        <v>1054</v>
      </c>
      <c r="N1" s="144" t="s">
        <v>1055</v>
      </c>
      <c r="O1" s="144" t="s">
        <v>1057</v>
      </c>
      <c r="P1" s="144" t="s">
        <v>1058</v>
      </c>
      <c r="Q1" s="144" t="s">
        <v>1059</v>
      </c>
      <c r="R1" s="144" t="s">
        <v>1060</v>
      </c>
      <c r="S1" s="144" t="s">
        <v>1061</v>
      </c>
      <c r="T1" s="144" t="s">
        <v>1062</v>
      </c>
      <c r="U1" s="144" t="s">
        <v>1063</v>
      </c>
      <c r="V1" s="144" t="s">
        <v>1064</v>
      </c>
      <c r="W1" s="144" t="s">
        <v>188</v>
      </c>
    </row>
    <row r="2" spans="1:23">
      <c r="A2" s="149" t="str">
        <f>IFERROR('Specimen raw'!V2,"#")</f>
        <v>#</v>
      </c>
      <c r="B2" s="149" t="str">
        <f>IF('Specimen raw'!L2=0,"",'Specimen raw'!L2)</f>
        <v/>
      </c>
      <c r="C2" s="149" t="str">
        <f>IF('Specimen raw'!W2=0,"",'Specimen raw'!W2)</f>
        <v/>
      </c>
      <c r="D2" s="149" t="str">
        <f>IF('Specimen raw'!A2=0,"",'Specimen raw'!A2)</f>
        <v/>
      </c>
      <c r="E2" s="149" t="str">
        <f>IF('Specimen raw'!B2=0,"",'Specimen raw'!B2)</f>
        <v/>
      </c>
      <c r="F2" s="149" t="str">
        <f>IF('Specimen raw'!C2=0,"",'Specimen raw'!C2)</f>
        <v/>
      </c>
      <c r="G2" s="149" t="str">
        <f>IF('Specimen raw'!D2=0,"",'Specimen raw'!D2)</f>
        <v/>
      </c>
      <c r="H2" s="149" t="str">
        <f>IF('Specimen raw'!E2=0,"",'Specimen raw'!E2)</f>
        <v/>
      </c>
      <c r="I2" s="149" t="str">
        <f>IF('Specimen raw'!F2=0,"",'Specimen raw'!F2)</f>
        <v/>
      </c>
      <c r="J2" s="149" t="str">
        <f>IF('Specimen raw'!G2=0,"",'Specimen raw'!G2)</f>
        <v/>
      </c>
      <c r="K2" s="149" t="str">
        <f>IF('Specimen raw'!H2=0,"",'Specimen raw'!H2)</f>
        <v/>
      </c>
      <c r="L2" s="149" t="str">
        <f>IF('Specimen raw'!I2=0,"",'Specimen raw'!I2)</f>
        <v/>
      </c>
      <c r="M2" s="149" t="str">
        <f>IF('Specimen raw'!J2=0,"",'Specimen raw'!J2)</f>
        <v/>
      </c>
      <c r="N2" s="149"/>
      <c r="O2" s="149" t="str">
        <f>IF('Specimen raw'!M2=0,"",'Specimen raw'!M2)</f>
        <v/>
      </c>
      <c r="P2" s="149" t="str">
        <f>IF('Specimen raw'!N2=0,"",'Specimen raw'!N2)</f>
        <v/>
      </c>
      <c r="Q2" s="149" t="str">
        <f>IF('Specimen raw'!O2=0,"",'Specimen raw'!O2)</f>
        <v/>
      </c>
      <c r="R2" s="149" t="str">
        <f>IF('Specimen raw'!P2=0,"",'Specimen raw'!P2)</f>
        <v/>
      </c>
      <c r="S2" s="150" t="str">
        <f>IF('Specimen raw'!Q2=0,"",'Specimen raw'!Q2)</f>
        <v/>
      </c>
      <c r="T2" s="149" t="str">
        <f>IF('Specimen raw'!R2=0,"",'Specimen raw'!R2)</f>
        <v/>
      </c>
      <c r="U2" s="149" t="str">
        <f>IF('Specimen raw'!S2=0,"",'Specimen raw'!S2)</f>
        <v/>
      </c>
      <c r="V2" s="149" t="str">
        <f>IF('Specimen raw'!T2=0,"",'Specimen raw'!T2)</f>
        <v/>
      </c>
      <c r="W2" s="149" t="str">
        <f>IF('Specimen raw'!U2=0,"",'Specimen raw'!U2)</f>
        <v/>
      </c>
    </row>
    <row r="3" spans="1:23">
      <c r="A3" s="149" t="str">
        <f>IFERROR('Specimen raw'!V3,"#")</f>
        <v>#</v>
      </c>
      <c r="B3" s="149" t="str">
        <f>IF('Specimen raw'!L3=0,"",'Specimen raw'!L3)</f>
        <v/>
      </c>
      <c r="C3" s="149" t="str">
        <f>IF('Specimen raw'!W3=0,"",'Specimen raw'!W3)</f>
        <v/>
      </c>
      <c r="D3" s="149" t="str">
        <f>IF('Specimen raw'!A3=0,"",'Specimen raw'!A3)</f>
        <v/>
      </c>
      <c r="E3" s="149" t="str">
        <f>IF('Specimen raw'!B3=0,"",'Specimen raw'!B3)</f>
        <v/>
      </c>
      <c r="F3" s="149" t="str">
        <f>IF('Specimen raw'!C3=0,"",'Specimen raw'!C3)</f>
        <v/>
      </c>
      <c r="G3" s="149" t="str">
        <f>IF('Specimen raw'!D3=0,"",'Specimen raw'!D3)</f>
        <v/>
      </c>
      <c r="H3" s="149" t="str">
        <f>IF('Specimen raw'!E3=0,"",'Specimen raw'!E3)</f>
        <v/>
      </c>
      <c r="I3" s="149" t="str">
        <f>IF('Specimen raw'!F3=0,"",'Specimen raw'!F3)</f>
        <v/>
      </c>
      <c r="J3" s="149" t="str">
        <f>IF('Specimen raw'!G3=0,"",'Specimen raw'!G3)</f>
        <v/>
      </c>
      <c r="K3" s="149" t="str">
        <f>IF('Specimen raw'!H3=0,"",'Specimen raw'!H3)</f>
        <v/>
      </c>
      <c r="L3" s="149" t="str">
        <f>IF('Specimen raw'!I3=0,"",'Specimen raw'!I3)</f>
        <v/>
      </c>
      <c r="M3" s="149" t="str">
        <f>IF('Specimen raw'!J3=0,"",'Specimen raw'!J3)</f>
        <v/>
      </c>
      <c r="N3" s="149"/>
      <c r="O3" s="149" t="str">
        <f>IF('Specimen raw'!M3=0,"",'Specimen raw'!M3)</f>
        <v/>
      </c>
      <c r="P3" s="149" t="str">
        <f>IF('Specimen raw'!N3=0,"",'Specimen raw'!N3)</f>
        <v/>
      </c>
      <c r="Q3" s="149" t="str">
        <f>IF('Specimen raw'!O3=0,"",'Specimen raw'!O3)</f>
        <v/>
      </c>
      <c r="R3" s="149" t="str">
        <f>IF('Specimen raw'!P3=0,"",'Specimen raw'!P3)</f>
        <v/>
      </c>
      <c r="S3" s="150" t="str">
        <f>IF('Specimen raw'!Q3=0,"",'Specimen raw'!Q3)</f>
        <v/>
      </c>
      <c r="T3" s="149" t="str">
        <f>IF('Specimen raw'!R3=0,"",'Specimen raw'!R3)</f>
        <v/>
      </c>
      <c r="U3" s="149" t="str">
        <f>IF('Specimen raw'!S3=0,"",'Specimen raw'!S3)</f>
        <v/>
      </c>
      <c r="V3" s="149" t="str">
        <f>IF('Specimen raw'!T3=0,"",'Specimen raw'!T3)</f>
        <v/>
      </c>
      <c r="W3" s="149" t="str">
        <f>IF('Specimen raw'!U3=0,"",'Specimen raw'!U3)</f>
        <v/>
      </c>
    </row>
    <row r="4" spans="1:23">
      <c r="A4" s="149" t="str">
        <f>IFERROR('Specimen raw'!V4,"#")</f>
        <v>#</v>
      </c>
      <c r="B4" s="149" t="str">
        <f>IF('Specimen raw'!L4=0,"",'Specimen raw'!L4)</f>
        <v/>
      </c>
      <c r="C4" s="149" t="str">
        <f>IF('Specimen raw'!W4=0,"",'Specimen raw'!W4)</f>
        <v/>
      </c>
      <c r="D4" s="149" t="str">
        <f>IF('Specimen raw'!A4=0,"",'Specimen raw'!A4)</f>
        <v/>
      </c>
      <c r="E4" s="149" t="str">
        <f>IF('Specimen raw'!B4=0,"",'Specimen raw'!B4)</f>
        <v/>
      </c>
      <c r="F4" s="149" t="str">
        <f>IF('Specimen raw'!C4=0,"",'Specimen raw'!C4)</f>
        <v/>
      </c>
      <c r="G4" s="149" t="str">
        <f>IF('Specimen raw'!D4=0,"",'Specimen raw'!D4)</f>
        <v/>
      </c>
      <c r="H4" s="149" t="str">
        <f>IF('Specimen raw'!E4=0,"",'Specimen raw'!E4)</f>
        <v/>
      </c>
      <c r="I4" s="149" t="str">
        <f>IF('Specimen raw'!F4=0,"",'Specimen raw'!F4)</f>
        <v/>
      </c>
      <c r="J4" s="149" t="str">
        <f>IF('Specimen raw'!G4=0,"",'Specimen raw'!G4)</f>
        <v/>
      </c>
      <c r="K4" s="149" t="str">
        <f>IF('Specimen raw'!H4=0,"",'Specimen raw'!H4)</f>
        <v/>
      </c>
      <c r="L4" s="149" t="str">
        <f>IF('Specimen raw'!I4=0,"",'Specimen raw'!I4)</f>
        <v/>
      </c>
      <c r="M4" s="149" t="str">
        <f>IF('Specimen raw'!J4=0,"",'Specimen raw'!J4)</f>
        <v/>
      </c>
      <c r="N4" s="149"/>
      <c r="O4" s="149" t="str">
        <f>IF('Specimen raw'!M4=0,"",'Specimen raw'!M4)</f>
        <v/>
      </c>
      <c r="P4" s="149" t="str">
        <f>IF('Specimen raw'!N4=0,"",'Specimen raw'!N4)</f>
        <v/>
      </c>
      <c r="Q4" s="149" t="str">
        <f>IF('Specimen raw'!O4=0,"",'Specimen raw'!O4)</f>
        <v/>
      </c>
      <c r="R4" s="149" t="str">
        <f>IF('Specimen raw'!P4=0,"",'Specimen raw'!P4)</f>
        <v/>
      </c>
      <c r="S4" s="150" t="str">
        <f>IF('Specimen raw'!Q4=0,"",'Specimen raw'!Q4)</f>
        <v/>
      </c>
      <c r="T4" s="149" t="str">
        <f>IF('Specimen raw'!R4=0,"",'Specimen raw'!R4)</f>
        <v/>
      </c>
      <c r="U4" s="149" t="str">
        <f>IF('Specimen raw'!S4=0,"",'Specimen raw'!S4)</f>
        <v/>
      </c>
      <c r="V4" s="149" t="str">
        <f>IF('Specimen raw'!T4=0,"",'Specimen raw'!T4)</f>
        <v/>
      </c>
      <c r="W4" s="149" t="str">
        <f>IF('Specimen raw'!U4=0,"",'Specimen raw'!U4)</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AF8B-7ED5-EA45-BE20-6AE76F5258D1}">
  <dimension ref="A1:A2"/>
  <sheetViews>
    <sheetView zoomScale="140" zoomScaleNormal="140" workbookViewId="0"/>
  </sheetViews>
  <sheetFormatPr baseColWidth="10" defaultColWidth="11.5" defaultRowHeight="15"/>
  <cols>
    <col min="1" max="1" width="50.5" customWidth="1"/>
  </cols>
  <sheetData>
    <row r="1" spans="1:1">
      <c r="A1" s="78"/>
    </row>
    <row r="2" spans="1:1" ht="112">
      <c r="A2" s="143" t="s">
        <v>1067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8ef87a-6b91-4625-8d80-7ba5f4f5b659" xsi:nil="true"/>
    <Comments xmlns="2b754b31-6cb2-456b-af9d-bc91c55e3085">Latest version of sampling schema. Has capacity for 3 isolates with 5 specimen.</Comments>
    <Version xmlns="2b754b31-6cb2-456b-af9d-bc91c55e3085" xsi:nil="true"/>
    <lcf76f155ced4ddcb4097134ff3c332f xmlns="2b754b31-6cb2-456b-af9d-bc91c55e3085">
      <Terms xmlns="http://schemas.microsoft.com/office/infopath/2007/PartnerControls"/>
    </lcf76f155ced4ddcb4097134ff3c332f>
    <Recordsinfile xmlns="2b754b31-6cb2-456b-af9d-bc91c55e3085" xsi:nil="true"/>
    <Action xmlns="2b754b31-6cb2-456b-af9d-bc91c55e30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90DF09F782BC49AEB5A535690A4D3E" ma:contentTypeVersion="12" ma:contentTypeDescription="Create a new document." ma:contentTypeScope="" ma:versionID="3b922b5195abe6894abe9c09365bab7c">
  <xsd:schema xmlns:xsd="http://www.w3.org/2001/XMLSchema" xmlns:xs="http://www.w3.org/2001/XMLSchema" xmlns:p="http://schemas.microsoft.com/office/2006/metadata/properties" xmlns:ns2="2b754b31-6cb2-456b-af9d-bc91c55e3085" xmlns:ns3="e28ef87a-6b91-4625-8d80-7ba5f4f5b659" targetNamespace="http://schemas.microsoft.com/office/2006/metadata/properties" ma:root="true" ma:fieldsID="37446510095539fe71d9ea66620b16cb" ns2:_="" ns3:_="">
    <xsd:import namespace="2b754b31-6cb2-456b-af9d-bc91c55e3085"/>
    <xsd:import namespace="e28ef87a-6b91-4625-8d80-7ba5f4f5b659"/>
    <xsd:element name="properties">
      <xsd:complexType>
        <xsd:sequence>
          <xsd:element name="documentManagement">
            <xsd:complexType>
              <xsd:all>
                <xsd:element ref="ns2:MediaServiceMetadata" minOccurs="0"/>
                <xsd:element ref="ns2:MediaServiceFastMetadata" minOccurs="0"/>
                <xsd:element ref="ns2:Comments" minOccurs="0"/>
                <xsd:element ref="ns2:Version" minOccurs="0"/>
                <xsd:element ref="ns2:Recordsinfile" minOccurs="0"/>
                <xsd:element ref="ns2:Actio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54b31-6cb2-456b-af9d-bc91c55e3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s" ma:index="10" nillable="true" ma:displayName="Comments" ma:description="Short description of file" ma:format="Dropdown" ma:internalName="Comments">
      <xsd:simpleType>
        <xsd:restriction base="dms:Text">
          <xsd:maxLength value="255"/>
        </xsd:restriction>
      </xsd:simpleType>
    </xsd:element>
    <xsd:element name="Version" ma:index="11" nillable="true" ma:displayName="Version" ma:format="Dropdown" ma:internalName="Version">
      <xsd:simpleType>
        <xsd:restriction base="dms:Text">
          <xsd:maxLength value="255"/>
        </xsd:restriction>
      </xsd:simpleType>
    </xsd:element>
    <xsd:element name="Recordsinfile" ma:index="12" nillable="true" ma:displayName="Records in file" ma:decimals="0" ma:description="Number of records (rows) in the file." ma:format="Dropdown" ma:internalName="Recordsinfile" ma:percentage="FALSE">
      <xsd:simpleType>
        <xsd:restriction base="dms:Number"/>
      </xsd:simpleType>
    </xsd:element>
    <xsd:element name="Action" ma:index="13" nillable="true" ma:displayName="Action" ma:description="What action should be taken. " ma:format="Dropdown" ma:internalName="Action">
      <xsd:simpleType>
        <xsd:restriction base="dms:Text">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a916d09-11b3-44b5-b5f4-9aae0c20137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8ef87a-6b91-4625-8d80-7ba5f4f5b65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ed5f54a-5a12-4e5a-bf56-202244637cd8}" ma:internalName="TaxCatchAll" ma:showField="CatchAllData" ma:web="e28ef87a-6b91-4625-8d80-7ba5f4f5b6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D89DC-4B34-4116-AEBD-AD93F6632C61}">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e28ef87a-6b91-4625-8d80-7ba5f4f5b659"/>
    <ds:schemaRef ds:uri="http://schemas.microsoft.com/office/infopath/2007/PartnerControls"/>
    <ds:schemaRef ds:uri="http://www.w3.org/XML/1998/namespace"/>
    <ds:schemaRef ds:uri="2b754b31-6cb2-456b-af9d-bc91c55e3085"/>
    <ds:schemaRef ds:uri="http://purl.org/dc/terms/"/>
    <ds:schemaRef ds:uri="http://purl.org/dc/elements/1.1/"/>
  </ds:schemaRefs>
</ds:datastoreItem>
</file>

<file path=customXml/itemProps2.xml><?xml version="1.0" encoding="utf-8"?>
<ds:datastoreItem xmlns:ds="http://schemas.openxmlformats.org/officeDocument/2006/customXml" ds:itemID="{4576EA0C-B852-44F3-A93C-D8A586AD3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54b31-6cb2-456b-af9d-bc91c55e3085"/>
    <ds:schemaRef ds:uri="e28ef87a-6b91-4625-8d80-7ba5f4f5b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9EA39-B831-42DA-A6A2-0066EB02F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Manifest form</vt:lpstr>
      <vt:lpstr>Info</vt:lpstr>
      <vt:lpstr>Target list</vt:lpstr>
      <vt:lpstr>Definitions</vt:lpstr>
      <vt:lpstr>TSV for Species DB</vt:lpstr>
      <vt:lpstr>Isolate raw</vt:lpstr>
      <vt:lpstr>Isolate export</vt:lpstr>
      <vt:lpstr>Specimen raw</vt:lpstr>
      <vt:lpstr>Specimen export</vt:lpstr>
      <vt:lpstr>Export info</vt:lpstr>
      <vt:lpstr>Info!Print_Area</vt:lpstr>
      <vt:lpstr>'Manifest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Terje Klemetsen</cp:lastModifiedBy>
  <cp:revision/>
  <dcterms:created xsi:type="dcterms:W3CDTF">2022-03-17T17:25:51Z</dcterms:created>
  <dcterms:modified xsi:type="dcterms:W3CDTF">2023-10-20T11:33:02Z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0x010100F890DF09F782BC49AEB5A535690A4D3E</vt:lpwstr>
  </property>
  <property fmtid="{D5CDD505-2E9C-101B-9397-08002B2CF9AE}" pid="3" name="MediaServiceImageTags">
    <vt:lpwstr/>
  </property>
</Properties>
</file>